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Sylvia\VÝSLEDKY - ARCHÍV\Výsledky 2022\Trial 2022\Nitra\"/>
    </mc:Choice>
  </mc:AlternateContent>
  <bookViews>
    <workbookView xWindow="0" yWindow="0" windowWidth="20490" windowHeight="7755"/>
  </bookViews>
  <sheets>
    <sheet name="A1" sheetId="1" r:id="rId1"/>
    <sheet name="B1" sheetId="2" r:id="rId2"/>
    <sheet name="C1" sheetId="4" r:id="rId3"/>
    <sheet name="V1" sheetId="5" r:id="rId4"/>
    <sheet name="H" sheetId="10" r:id="rId5"/>
    <sheet name="Cc1" sheetId="8" r:id="rId6"/>
    <sheet name="Ž 8+" sheetId="6" r:id="rId7"/>
    <sheet name="Ž 8-" sheetId="9" r:id="rId8"/>
    <sheet name="ženy" sheetId="11" r:id="rId9"/>
  </sheets>
  <definedNames>
    <definedName name="_xlnm.Print_Area" localSheetId="0">'A1'!$A$1:$AC$42</definedName>
    <definedName name="_xlnm.Print_Area" localSheetId="5">'Cc1'!$A$1:$AB$51</definedName>
    <definedName name="_xlnm.Print_Area" localSheetId="4">H!$A$1:$AB$111</definedName>
    <definedName name="_xlnm.Print_Area" localSheetId="7">'Ž 8-'!$A$1:$AB$34</definedName>
    <definedName name="_xlnm.Print_Area" localSheetId="6">'Ž 8+'!$A$1:$AB$67</definedName>
    <definedName name="_xlnm.Print_Area" localSheetId="8">ženy!$A$1:$AC$23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0" i="1" l="1"/>
  <c r="V16" i="1"/>
  <c r="V8" i="1"/>
  <c r="V12" i="1"/>
  <c r="V16" i="2"/>
  <c r="V12" i="2"/>
  <c r="V8" i="2"/>
  <c r="V32" i="4"/>
  <c r="V28" i="4"/>
  <c r="V24" i="4"/>
  <c r="V20" i="4"/>
  <c r="V12" i="4"/>
  <c r="V8" i="4"/>
  <c r="U108" i="10"/>
  <c r="U100" i="10"/>
  <c r="U96" i="10"/>
  <c r="U92" i="10"/>
  <c r="U88" i="10"/>
  <c r="U84" i="10"/>
  <c r="U80" i="10"/>
  <c r="U76" i="10"/>
  <c r="U72" i="10"/>
  <c r="U68" i="10"/>
  <c r="U64" i="10"/>
  <c r="U60" i="10"/>
  <c r="U56" i="10"/>
  <c r="U48" i="10"/>
  <c r="U44" i="10"/>
  <c r="U40" i="10"/>
  <c r="U36" i="10"/>
  <c r="U24" i="10"/>
  <c r="U20" i="10"/>
  <c r="U16" i="10"/>
  <c r="U12" i="10"/>
  <c r="U8" i="10"/>
  <c r="V19" i="11"/>
  <c r="S67" i="6"/>
  <c r="AB66" i="6"/>
  <c r="S66" i="6"/>
  <c r="S65" i="6"/>
  <c r="AB64" i="6"/>
  <c r="AA64" i="6"/>
  <c r="Z64" i="6"/>
  <c r="Y64" i="6"/>
  <c r="X64" i="6"/>
  <c r="W64" i="6"/>
  <c r="V64" i="6"/>
  <c r="S64" i="6"/>
  <c r="U64" i="6" s="1"/>
  <c r="T10" i="11"/>
  <c r="AC9" i="11"/>
  <c r="T9" i="11"/>
  <c r="T8" i="11"/>
  <c r="AC10" i="11" s="1"/>
  <c r="AC7" i="11"/>
  <c r="AB7" i="11"/>
  <c r="AA7" i="11"/>
  <c r="Z7" i="11"/>
  <c r="Y7" i="11"/>
  <c r="X7" i="11"/>
  <c r="W7" i="11"/>
  <c r="T7" i="11"/>
  <c r="V7" i="11" s="1"/>
  <c r="T22" i="11"/>
  <c r="AC21" i="11"/>
  <c r="T21" i="11"/>
  <c r="T20" i="11"/>
  <c r="AC22" i="11" s="1"/>
  <c r="AC19" i="11"/>
  <c r="AB19" i="11"/>
  <c r="AA19" i="11"/>
  <c r="Z19" i="11"/>
  <c r="Y19" i="11"/>
  <c r="X19" i="11"/>
  <c r="W19" i="11"/>
  <c r="T19" i="11"/>
  <c r="T18" i="11"/>
  <c r="AC17" i="11"/>
  <c r="T17" i="11"/>
  <c r="T16" i="11"/>
  <c r="AC15" i="11"/>
  <c r="AB15" i="11"/>
  <c r="AA15" i="11"/>
  <c r="Z15" i="11"/>
  <c r="Y15" i="11"/>
  <c r="X15" i="11"/>
  <c r="W15" i="11"/>
  <c r="T15" i="11"/>
  <c r="T14" i="11"/>
  <c r="AC13" i="11"/>
  <c r="T13" i="11"/>
  <c r="T12" i="11"/>
  <c r="AC14" i="11" s="1"/>
  <c r="AC11" i="11"/>
  <c r="AB11" i="11"/>
  <c r="AA11" i="11"/>
  <c r="Z11" i="11"/>
  <c r="Y11" i="11"/>
  <c r="X11" i="11"/>
  <c r="W11" i="11"/>
  <c r="T11" i="11"/>
  <c r="V11" i="11" s="1"/>
  <c r="S111" i="10"/>
  <c r="AB110" i="10"/>
  <c r="S110" i="10"/>
  <c r="S109" i="10"/>
  <c r="AB108" i="10"/>
  <c r="AA108" i="10"/>
  <c r="Z108" i="10"/>
  <c r="Y108" i="10"/>
  <c r="X108" i="10"/>
  <c r="W108" i="10"/>
  <c r="V108" i="10"/>
  <c r="S108" i="10"/>
  <c r="S51" i="8"/>
  <c r="AB50" i="8"/>
  <c r="S50" i="8"/>
  <c r="S49" i="8"/>
  <c r="AB48" i="8"/>
  <c r="AA48" i="8"/>
  <c r="Z48" i="8"/>
  <c r="Y48" i="8"/>
  <c r="X48" i="8"/>
  <c r="W48" i="8"/>
  <c r="V48" i="8"/>
  <c r="S48" i="8"/>
  <c r="U48" i="8" s="1"/>
  <c r="S47" i="8"/>
  <c r="AB46" i="8"/>
  <c r="S46" i="8"/>
  <c r="S45" i="8"/>
  <c r="AB47" i="8" s="1"/>
  <c r="AB44" i="8"/>
  <c r="AA44" i="8"/>
  <c r="Z44" i="8"/>
  <c r="Y44" i="8"/>
  <c r="X44" i="8"/>
  <c r="W44" i="8"/>
  <c r="V44" i="8"/>
  <c r="S44" i="8"/>
  <c r="U44" i="8" s="1"/>
  <c r="S107" i="10"/>
  <c r="AB106" i="10"/>
  <c r="S106" i="10"/>
  <c r="S105" i="10"/>
  <c r="AB104" i="10"/>
  <c r="AA104" i="10"/>
  <c r="Z104" i="10"/>
  <c r="Y104" i="10"/>
  <c r="X104" i="10"/>
  <c r="W104" i="10"/>
  <c r="V104" i="10"/>
  <c r="S104" i="10"/>
  <c r="S103" i="10"/>
  <c r="AB102" i="10"/>
  <c r="S102" i="10"/>
  <c r="S101" i="10"/>
  <c r="AB100" i="10"/>
  <c r="AA100" i="10"/>
  <c r="Z100" i="10"/>
  <c r="Y100" i="10"/>
  <c r="X100" i="10"/>
  <c r="W100" i="10"/>
  <c r="V100" i="10"/>
  <c r="S100" i="10"/>
  <c r="S99" i="10"/>
  <c r="AB98" i="10"/>
  <c r="S98" i="10"/>
  <c r="S97" i="10"/>
  <c r="AB96" i="10"/>
  <c r="AA96" i="10"/>
  <c r="Z96" i="10"/>
  <c r="Y96" i="10"/>
  <c r="X96" i="10"/>
  <c r="W96" i="10"/>
  <c r="V96" i="10"/>
  <c r="S96" i="10"/>
  <c r="S95" i="10"/>
  <c r="AB94" i="10"/>
  <c r="S94" i="10"/>
  <c r="S93" i="10"/>
  <c r="AB92" i="10"/>
  <c r="AA92" i="10"/>
  <c r="Z92" i="10"/>
  <c r="Y92" i="10"/>
  <c r="X92" i="10"/>
  <c r="W92" i="10"/>
  <c r="V92" i="10"/>
  <c r="S92" i="10"/>
  <c r="S43" i="8"/>
  <c r="AB42" i="8"/>
  <c r="S42" i="8"/>
  <c r="S41" i="8"/>
  <c r="AB40" i="8"/>
  <c r="AA40" i="8"/>
  <c r="Z40" i="8"/>
  <c r="Y40" i="8"/>
  <c r="X40" i="8"/>
  <c r="W40" i="8"/>
  <c r="V40" i="8"/>
  <c r="S40" i="8"/>
  <c r="U40" i="8" s="1"/>
  <c r="S39" i="8"/>
  <c r="U36" i="8" s="1"/>
  <c r="AB38" i="8"/>
  <c r="S38" i="8"/>
  <c r="S37" i="8"/>
  <c r="AB36" i="8"/>
  <c r="AA36" i="8"/>
  <c r="Z36" i="8"/>
  <c r="Y36" i="8"/>
  <c r="X36" i="8"/>
  <c r="W36" i="8"/>
  <c r="V36" i="8"/>
  <c r="S36" i="8"/>
  <c r="S35" i="8"/>
  <c r="AB34" i="8"/>
  <c r="S34" i="8"/>
  <c r="S33" i="8"/>
  <c r="AB32" i="8"/>
  <c r="AA32" i="8"/>
  <c r="Z32" i="8"/>
  <c r="Y32" i="8"/>
  <c r="X32" i="8"/>
  <c r="W32" i="8"/>
  <c r="V32" i="8"/>
  <c r="S32" i="8"/>
  <c r="U32" i="8" s="1"/>
  <c r="S31" i="8"/>
  <c r="AB30" i="8"/>
  <c r="S30" i="8"/>
  <c r="S29" i="8"/>
  <c r="AB28" i="8"/>
  <c r="AA28" i="8"/>
  <c r="Z28" i="8"/>
  <c r="Y28" i="8"/>
  <c r="X28" i="8"/>
  <c r="W28" i="8"/>
  <c r="V28" i="8"/>
  <c r="S28" i="8"/>
  <c r="U28" i="8" s="1"/>
  <c r="S27" i="8"/>
  <c r="AB26" i="8"/>
  <c r="S26" i="8"/>
  <c r="S25" i="8"/>
  <c r="AB24" i="8"/>
  <c r="AA24" i="8"/>
  <c r="Z24" i="8"/>
  <c r="Y24" i="8"/>
  <c r="X24" i="8"/>
  <c r="W24" i="8"/>
  <c r="V24" i="8"/>
  <c r="S24" i="8"/>
  <c r="U24" i="8" s="1"/>
  <c r="S23" i="8"/>
  <c r="U20" i="8" s="1"/>
  <c r="AB22" i="8"/>
  <c r="S22" i="8"/>
  <c r="S21" i="8"/>
  <c r="AB20" i="8"/>
  <c r="AA20" i="8"/>
  <c r="Z20" i="8"/>
  <c r="Y20" i="8"/>
  <c r="X20" i="8"/>
  <c r="W20" i="8"/>
  <c r="V20" i="8"/>
  <c r="S20" i="8"/>
  <c r="S19" i="8"/>
  <c r="AB18" i="8"/>
  <c r="S18" i="8"/>
  <c r="S17" i="8"/>
  <c r="AB16" i="8"/>
  <c r="AA16" i="8"/>
  <c r="Z16" i="8"/>
  <c r="Y16" i="8"/>
  <c r="X16" i="8"/>
  <c r="W16" i="8"/>
  <c r="V16" i="8"/>
  <c r="S16" i="8"/>
  <c r="U16" i="8" s="1"/>
  <c r="S91" i="10"/>
  <c r="AB90" i="10"/>
  <c r="S90" i="10"/>
  <c r="S89" i="10"/>
  <c r="AB88" i="10"/>
  <c r="AA88" i="10"/>
  <c r="Z88" i="10"/>
  <c r="Y88" i="10"/>
  <c r="X88" i="10"/>
  <c r="W88" i="10"/>
  <c r="V88" i="10"/>
  <c r="S88" i="10"/>
  <c r="S87" i="10"/>
  <c r="AB86" i="10"/>
  <c r="S86" i="10"/>
  <c r="S85" i="10"/>
  <c r="AB84" i="10"/>
  <c r="AA84" i="10"/>
  <c r="Z84" i="10"/>
  <c r="Y84" i="10"/>
  <c r="X84" i="10"/>
  <c r="W84" i="10"/>
  <c r="V84" i="10"/>
  <c r="S84" i="10"/>
  <c r="S83" i="10"/>
  <c r="AB82" i="10"/>
  <c r="S82" i="10"/>
  <c r="S81" i="10"/>
  <c r="AB80" i="10"/>
  <c r="AA80" i="10"/>
  <c r="Z80" i="10"/>
  <c r="Y80" i="10"/>
  <c r="X80" i="10"/>
  <c r="W80" i="10"/>
  <c r="V80" i="10"/>
  <c r="S80" i="10"/>
  <c r="S79" i="10"/>
  <c r="AB78" i="10"/>
  <c r="S78" i="10"/>
  <c r="S77" i="10"/>
  <c r="AB76" i="10"/>
  <c r="AA76" i="10"/>
  <c r="Z76" i="10"/>
  <c r="Y76" i="10"/>
  <c r="X76" i="10"/>
  <c r="W76" i="10"/>
  <c r="V76" i="10"/>
  <c r="S76" i="10"/>
  <c r="S75" i="10"/>
  <c r="AB74" i="10"/>
  <c r="S74" i="10"/>
  <c r="S73" i="10"/>
  <c r="AB72" i="10"/>
  <c r="AA72" i="10"/>
  <c r="Z72" i="10"/>
  <c r="Y72" i="10"/>
  <c r="X72" i="10"/>
  <c r="W72" i="10"/>
  <c r="V72" i="10"/>
  <c r="S72" i="10"/>
  <c r="S71" i="10"/>
  <c r="AB70" i="10"/>
  <c r="S70" i="10"/>
  <c r="S69" i="10"/>
  <c r="AB68" i="10"/>
  <c r="AA68" i="10"/>
  <c r="Z68" i="10"/>
  <c r="Y68" i="10"/>
  <c r="X68" i="10"/>
  <c r="W68" i="10"/>
  <c r="V68" i="10"/>
  <c r="S68" i="10"/>
  <c r="S67" i="10"/>
  <c r="AB66" i="10"/>
  <c r="S66" i="10"/>
  <c r="S65" i="10"/>
  <c r="AB64" i="10"/>
  <c r="AA64" i="10"/>
  <c r="Z64" i="10"/>
  <c r="Y64" i="10"/>
  <c r="X64" i="10"/>
  <c r="W64" i="10"/>
  <c r="V64" i="10"/>
  <c r="S64" i="10"/>
  <c r="S63" i="10"/>
  <c r="AB62" i="10"/>
  <c r="S62" i="10"/>
  <c r="S61" i="10"/>
  <c r="AB60" i="10"/>
  <c r="AA60" i="10"/>
  <c r="Z60" i="10"/>
  <c r="Y60" i="10"/>
  <c r="X60" i="10"/>
  <c r="W60" i="10"/>
  <c r="V60" i="10"/>
  <c r="S60" i="10"/>
  <c r="S59" i="10"/>
  <c r="AB58" i="10"/>
  <c r="S58" i="10"/>
  <c r="S57" i="10"/>
  <c r="AB56" i="10"/>
  <c r="AA56" i="10"/>
  <c r="Z56" i="10"/>
  <c r="Y56" i="10"/>
  <c r="X56" i="10"/>
  <c r="W56" i="10"/>
  <c r="V56" i="10"/>
  <c r="S56" i="10"/>
  <c r="S55" i="10"/>
  <c r="AB54" i="10"/>
  <c r="S54" i="10"/>
  <c r="S53" i="10"/>
  <c r="AB52" i="10"/>
  <c r="AA52" i="10"/>
  <c r="Z52" i="10"/>
  <c r="Y52" i="10"/>
  <c r="X52" i="10"/>
  <c r="W52" i="10"/>
  <c r="V52" i="10"/>
  <c r="S52" i="10"/>
  <c r="S51" i="10"/>
  <c r="AB50" i="10"/>
  <c r="S50" i="10"/>
  <c r="S49" i="10"/>
  <c r="AB48" i="10"/>
  <c r="AA48" i="10"/>
  <c r="Z48" i="10"/>
  <c r="Y48" i="10"/>
  <c r="X48" i="10"/>
  <c r="W48" i="10"/>
  <c r="V48" i="10"/>
  <c r="S48" i="10"/>
  <c r="S47" i="10"/>
  <c r="AB46" i="10"/>
  <c r="S46" i="10"/>
  <c r="S45" i="10"/>
  <c r="AB44" i="10"/>
  <c r="AA44" i="10"/>
  <c r="Z44" i="10"/>
  <c r="Y44" i="10"/>
  <c r="X44" i="10"/>
  <c r="W44" i="10"/>
  <c r="V44" i="10"/>
  <c r="S44" i="10"/>
  <c r="S43" i="10"/>
  <c r="AB42" i="10"/>
  <c r="S42" i="10"/>
  <c r="S41" i="10"/>
  <c r="AB40" i="10"/>
  <c r="AA40" i="10"/>
  <c r="Z40" i="10"/>
  <c r="Y40" i="10"/>
  <c r="X40" i="10"/>
  <c r="W40" i="10"/>
  <c r="V40" i="10"/>
  <c r="S40" i="10"/>
  <c r="S39" i="10"/>
  <c r="AB38" i="10"/>
  <c r="S38" i="10"/>
  <c r="S37" i="10"/>
  <c r="AB36" i="10"/>
  <c r="AA36" i="10"/>
  <c r="Z36" i="10"/>
  <c r="Y36" i="10"/>
  <c r="X36" i="10"/>
  <c r="W36" i="10"/>
  <c r="V36" i="10"/>
  <c r="S36" i="10"/>
  <c r="S35" i="10"/>
  <c r="AB34" i="10"/>
  <c r="S34" i="10"/>
  <c r="S33" i="10"/>
  <c r="AB32" i="10"/>
  <c r="AA32" i="10"/>
  <c r="Z32" i="10"/>
  <c r="Y32" i="10"/>
  <c r="X32" i="10"/>
  <c r="W32" i="10"/>
  <c r="V32" i="10"/>
  <c r="S32" i="10"/>
  <c r="U32" i="10" s="1"/>
  <c r="S31" i="10"/>
  <c r="AB30" i="10"/>
  <c r="S30" i="10"/>
  <c r="S29" i="10"/>
  <c r="AB28" i="10"/>
  <c r="AA28" i="10"/>
  <c r="Z28" i="10"/>
  <c r="Y28" i="10"/>
  <c r="X28" i="10"/>
  <c r="W28" i="10"/>
  <c r="V28" i="10"/>
  <c r="S28" i="10"/>
  <c r="U28" i="10" s="1"/>
  <c r="S27" i="10"/>
  <c r="AB26" i="10"/>
  <c r="S26" i="10"/>
  <c r="S25" i="10"/>
  <c r="AB24" i="10"/>
  <c r="AA24" i="10"/>
  <c r="Z24" i="10"/>
  <c r="Y24" i="10"/>
  <c r="X24" i="10"/>
  <c r="W24" i="10"/>
  <c r="V24" i="10"/>
  <c r="S24" i="10"/>
  <c r="S23" i="10"/>
  <c r="AB22" i="10"/>
  <c r="S22" i="10"/>
  <c r="S21" i="10"/>
  <c r="AB20" i="10"/>
  <c r="AA20" i="10"/>
  <c r="Z20" i="10"/>
  <c r="Y20" i="10"/>
  <c r="X20" i="10"/>
  <c r="W20" i="10"/>
  <c r="V20" i="10"/>
  <c r="S20" i="10"/>
  <c r="S19" i="10"/>
  <c r="AB18" i="10"/>
  <c r="S18" i="10"/>
  <c r="S17" i="10"/>
  <c r="AB16" i="10"/>
  <c r="AA16" i="10"/>
  <c r="Z16" i="10"/>
  <c r="Y16" i="10"/>
  <c r="X16" i="10"/>
  <c r="W16" i="10"/>
  <c r="V16" i="10"/>
  <c r="S16" i="10"/>
  <c r="S15" i="10"/>
  <c r="AB14" i="10"/>
  <c r="S14" i="10"/>
  <c r="S13" i="10"/>
  <c r="AB12" i="10"/>
  <c r="AA12" i="10"/>
  <c r="Z12" i="10"/>
  <c r="Y12" i="10"/>
  <c r="X12" i="10"/>
  <c r="W12" i="10"/>
  <c r="V12" i="10"/>
  <c r="S12" i="10"/>
  <c r="S11" i="10"/>
  <c r="AB10" i="10"/>
  <c r="S10" i="10"/>
  <c r="S9" i="10"/>
  <c r="AB8" i="10"/>
  <c r="AA8" i="10"/>
  <c r="Z8" i="10"/>
  <c r="Y8" i="10"/>
  <c r="X8" i="10"/>
  <c r="W8" i="10"/>
  <c r="V8" i="10"/>
  <c r="S8" i="10"/>
  <c r="S99" i="5"/>
  <c r="AB98" i="5"/>
  <c r="S98" i="5"/>
  <c r="S97" i="5"/>
  <c r="AB96" i="5"/>
  <c r="AA96" i="5"/>
  <c r="Z96" i="5"/>
  <c r="Y96" i="5"/>
  <c r="X96" i="5"/>
  <c r="W96" i="5"/>
  <c r="V96" i="5"/>
  <c r="S96" i="5"/>
  <c r="U96" i="5" s="1"/>
  <c r="S95" i="5"/>
  <c r="AB94" i="5"/>
  <c r="S94" i="5"/>
  <c r="S93" i="5"/>
  <c r="AB92" i="5"/>
  <c r="AA92" i="5"/>
  <c r="Z92" i="5"/>
  <c r="Y92" i="5"/>
  <c r="X92" i="5"/>
  <c r="W92" i="5"/>
  <c r="V92" i="5"/>
  <c r="S92" i="5"/>
  <c r="S91" i="5"/>
  <c r="AB90" i="5"/>
  <c r="S90" i="5"/>
  <c r="S89" i="5"/>
  <c r="AB88" i="5"/>
  <c r="AA88" i="5"/>
  <c r="Z88" i="5"/>
  <c r="Y88" i="5"/>
  <c r="X88" i="5"/>
  <c r="W88" i="5"/>
  <c r="V88" i="5"/>
  <c r="S88" i="5"/>
  <c r="U88" i="5" s="1"/>
  <c r="S87" i="5"/>
  <c r="AB86" i="5"/>
  <c r="S86" i="5"/>
  <c r="S85" i="5"/>
  <c r="AB84" i="5"/>
  <c r="AA84" i="5"/>
  <c r="Z84" i="5"/>
  <c r="Y84" i="5"/>
  <c r="X84" i="5"/>
  <c r="W84" i="5"/>
  <c r="V84" i="5"/>
  <c r="S84" i="5"/>
  <c r="U84" i="5" s="1"/>
  <c r="S83" i="5"/>
  <c r="U80" i="5" s="1"/>
  <c r="AB82" i="5"/>
  <c r="S82" i="5"/>
  <c r="S81" i="5"/>
  <c r="AB80" i="5"/>
  <c r="AA80" i="5"/>
  <c r="Z80" i="5"/>
  <c r="Y80" i="5"/>
  <c r="X80" i="5"/>
  <c r="W80" i="5"/>
  <c r="V80" i="5"/>
  <c r="S80" i="5"/>
  <c r="S79" i="5"/>
  <c r="AB78" i="5"/>
  <c r="S78" i="5"/>
  <c r="S77" i="5"/>
  <c r="AB76" i="5"/>
  <c r="AA76" i="5"/>
  <c r="Z76" i="5"/>
  <c r="Y76" i="5"/>
  <c r="X76" i="5"/>
  <c r="W76" i="5"/>
  <c r="V76" i="5"/>
  <c r="S76" i="5"/>
  <c r="S75" i="5"/>
  <c r="AB74" i="5"/>
  <c r="S74" i="5"/>
  <c r="S73" i="5"/>
  <c r="AB72" i="5"/>
  <c r="AA72" i="5"/>
  <c r="Z72" i="5"/>
  <c r="Y72" i="5"/>
  <c r="X72" i="5"/>
  <c r="W72" i="5"/>
  <c r="V72" i="5"/>
  <c r="S72" i="5"/>
  <c r="U72" i="5" s="1"/>
  <c r="S71" i="5"/>
  <c r="AB70" i="5"/>
  <c r="S70" i="5"/>
  <c r="S69" i="5"/>
  <c r="AB68" i="5"/>
  <c r="AA68" i="5"/>
  <c r="Z68" i="5"/>
  <c r="Y68" i="5"/>
  <c r="X68" i="5"/>
  <c r="W68" i="5"/>
  <c r="V68" i="5"/>
  <c r="S68" i="5"/>
  <c r="U68" i="5" s="1"/>
  <c r="S67" i="5"/>
  <c r="AB66" i="5"/>
  <c r="S66" i="5"/>
  <c r="S65" i="5"/>
  <c r="AB64" i="5"/>
  <c r="AA64" i="5"/>
  <c r="Z64" i="5"/>
  <c r="Y64" i="5"/>
  <c r="X64" i="5"/>
  <c r="W64" i="5"/>
  <c r="V64" i="5"/>
  <c r="S64" i="5"/>
  <c r="U64" i="5" s="1"/>
  <c r="S63" i="5"/>
  <c r="U60" i="5" s="1"/>
  <c r="AB62" i="5"/>
  <c r="S62" i="5"/>
  <c r="S61" i="5"/>
  <c r="AB60" i="5"/>
  <c r="AA60" i="5"/>
  <c r="Z60" i="5"/>
  <c r="Y60" i="5"/>
  <c r="X60" i="5"/>
  <c r="W60" i="5"/>
  <c r="V60" i="5"/>
  <c r="S60" i="5"/>
  <c r="S59" i="5"/>
  <c r="AB58" i="5"/>
  <c r="S58" i="5"/>
  <c r="S57" i="5"/>
  <c r="AB56" i="5"/>
  <c r="AA56" i="5"/>
  <c r="Z56" i="5"/>
  <c r="Y56" i="5"/>
  <c r="X56" i="5"/>
  <c r="W56" i="5"/>
  <c r="V56" i="5"/>
  <c r="S56" i="5"/>
  <c r="U56" i="5" s="1"/>
  <c r="S55" i="5"/>
  <c r="AB54" i="5"/>
  <c r="S54" i="5"/>
  <c r="S53" i="5"/>
  <c r="AB52" i="5"/>
  <c r="AA52" i="5"/>
  <c r="Z52" i="5"/>
  <c r="Y52" i="5"/>
  <c r="X52" i="5"/>
  <c r="W52" i="5"/>
  <c r="V52" i="5"/>
  <c r="S52" i="5"/>
  <c r="U52" i="5" s="1"/>
  <c r="S51" i="5"/>
  <c r="AB50" i="5"/>
  <c r="S50" i="5"/>
  <c r="S49" i="5"/>
  <c r="AB48" i="5"/>
  <c r="AA48" i="5"/>
  <c r="Z48" i="5"/>
  <c r="Y48" i="5"/>
  <c r="X48" i="5"/>
  <c r="W48" i="5"/>
  <c r="V48" i="5"/>
  <c r="S48" i="5"/>
  <c r="U48" i="5" s="1"/>
  <c r="S47" i="5"/>
  <c r="U44" i="5" s="1"/>
  <c r="AB46" i="5"/>
  <c r="S46" i="5"/>
  <c r="S45" i="5"/>
  <c r="AB44" i="5"/>
  <c r="AA44" i="5"/>
  <c r="Z44" i="5"/>
  <c r="Y44" i="5"/>
  <c r="X44" i="5"/>
  <c r="W44" i="5"/>
  <c r="V44" i="5"/>
  <c r="S44" i="5"/>
  <c r="S43" i="5"/>
  <c r="AB42" i="5"/>
  <c r="S42" i="5"/>
  <c r="S41" i="5"/>
  <c r="AB40" i="5"/>
  <c r="AA40" i="5"/>
  <c r="Z40" i="5"/>
  <c r="Y40" i="5"/>
  <c r="X40" i="5"/>
  <c r="W40" i="5"/>
  <c r="V40" i="5"/>
  <c r="S40" i="5"/>
  <c r="U40" i="5" s="1"/>
  <c r="S63" i="6"/>
  <c r="AB62" i="6"/>
  <c r="S62" i="6"/>
  <c r="S61" i="6"/>
  <c r="AB60" i="6"/>
  <c r="AA60" i="6"/>
  <c r="Z60" i="6"/>
  <c r="Y60" i="6"/>
  <c r="X60" i="6"/>
  <c r="W60" i="6"/>
  <c r="V60" i="6"/>
  <c r="S60" i="6"/>
  <c r="U60" i="6" s="1"/>
  <c r="S59" i="6"/>
  <c r="U56" i="6" s="1"/>
  <c r="AB58" i="6"/>
  <c r="S58" i="6"/>
  <c r="S57" i="6"/>
  <c r="AB56" i="6"/>
  <c r="AA56" i="6"/>
  <c r="Z56" i="6"/>
  <c r="Y56" i="6"/>
  <c r="X56" i="6"/>
  <c r="W56" i="6"/>
  <c r="V56" i="6"/>
  <c r="S56" i="6"/>
  <c r="S55" i="6"/>
  <c r="AB54" i="6"/>
  <c r="S54" i="6"/>
  <c r="S53" i="6"/>
  <c r="AB52" i="6"/>
  <c r="AA52" i="6"/>
  <c r="Z52" i="6"/>
  <c r="Y52" i="6"/>
  <c r="X52" i="6"/>
  <c r="W52" i="6"/>
  <c r="V52" i="6"/>
  <c r="S52" i="6"/>
  <c r="U52" i="6" s="1"/>
  <c r="S51" i="6"/>
  <c r="AB50" i="6"/>
  <c r="S50" i="6"/>
  <c r="S49" i="6"/>
  <c r="AB48" i="6"/>
  <c r="AA48" i="6"/>
  <c r="Z48" i="6"/>
  <c r="Y48" i="6"/>
  <c r="X48" i="6"/>
  <c r="W48" i="6"/>
  <c r="V48" i="6"/>
  <c r="S48" i="6"/>
  <c r="U48" i="6" s="1"/>
  <c r="S34" i="9"/>
  <c r="AB33" i="9"/>
  <c r="S33" i="9"/>
  <c r="S32" i="9"/>
  <c r="AB31" i="9"/>
  <c r="AA31" i="9"/>
  <c r="Z31" i="9"/>
  <c r="Y31" i="9"/>
  <c r="X31" i="9"/>
  <c r="W31" i="9"/>
  <c r="V31" i="9"/>
  <c r="S31" i="9"/>
  <c r="U31" i="9" s="1"/>
  <c r="S30" i="9"/>
  <c r="AB29" i="9"/>
  <c r="S29" i="9"/>
  <c r="S28" i="9"/>
  <c r="AB27" i="9"/>
  <c r="AA27" i="9"/>
  <c r="Z27" i="9"/>
  <c r="Y27" i="9"/>
  <c r="X27" i="9"/>
  <c r="W27" i="9"/>
  <c r="V27" i="9"/>
  <c r="S27" i="9"/>
  <c r="U27" i="9" s="1"/>
  <c r="S26" i="9"/>
  <c r="U23" i="9" s="1"/>
  <c r="AB25" i="9"/>
  <c r="S25" i="9"/>
  <c r="S24" i="9"/>
  <c r="AB23" i="9"/>
  <c r="AA23" i="9"/>
  <c r="Z23" i="9"/>
  <c r="Y23" i="9"/>
  <c r="X23" i="9"/>
  <c r="W23" i="9"/>
  <c r="V23" i="9"/>
  <c r="S23" i="9"/>
  <c r="S22" i="9"/>
  <c r="AB21" i="9"/>
  <c r="S21" i="9"/>
  <c r="S20" i="9"/>
  <c r="AB19" i="9"/>
  <c r="AA19" i="9"/>
  <c r="Z19" i="9"/>
  <c r="Y19" i="9"/>
  <c r="X19" i="9"/>
  <c r="W19" i="9"/>
  <c r="V19" i="9"/>
  <c r="S19" i="9"/>
  <c r="S18" i="9"/>
  <c r="AB17" i="9"/>
  <c r="S17" i="9"/>
  <c r="S16" i="9"/>
  <c r="AB15" i="9"/>
  <c r="AA15" i="9"/>
  <c r="Z15" i="9"/>
  <c r="Y15" i="9"/>
  <c r="X15" i="9"/>
  <c r="W15" i="9"/>
  <c r="V15" i="9"/>
  <c r="S15" i="9"/>
  <c r="S14" i="9"/>
  <c r="AB13" i="9"/>
  <c r="S13" i="9"/>
  <c r="S12" i="9"/>
  <c r="AB11" i="9"/>
  <c r="AA11" i="9"/>
  <c r="Z11" i="9"/>
  <c r="Y11" i="9"/>
  <c r="X11" i="9"/>
  <c r="W11" i="9"/>
  <c r="V11" i="9"/>
  <c r="S11" i="9"/>
  <c r="S10" i="9"/>
  <c r="U7" i="9" s="1"/>
  <c r="AB9" i="9"/>
  <c r="S9" i="9"/>
  <c r="S8" i="9"/>
  <c r="AB7" i="9"/>
  <c r="AA7" i="9"/>
  <c r="Z7" i="9"/>
  <c r="Y7" i="9"/>
  <c r="X7" i="9"/>
  <c r="W7" i="9"/>
  <c r="V7" i="9"/>
  <c r="S7" i="9"/>
  <c r="T23" i="1"/>
  <c r="AC22" i="1"/>
  <c r="T22" i="1"/>
  <c r="T21" i="1"/>
  <c r="AC20" i="1"/>
  <c r="AB20" i="1"/>
  <c r="AA20" i="1"/>
  <c r="Z20" i="1"/>
  <c r="Y20" i="1"/>
  <c r="X20" i="1"/>
  <c r="W20" i="1"/>
  <c r="T20" i="1"/>
  <c r="AC18" i="11" l="1"/>
  <c r="U11" i="9"/>
  <c r="U15" i="9"/>
  <c r="U19" i="9"/>
  <c r="AB95" i="10"/>
  <c r="AB51" i="8"/>
  <c r="AB99" i="10"/>
  <c r="AB19" i="8"/>
  <c r="AB67" i="10"/>
  <c r="AB31" i="10"/>
  <c r="AB107" i="10"/>
  <c r="AB111" i="10"/>
  <c r="AB103" i="10"/>
  <c r="AB67" i="6"/>
  <c r="AB91" i="10"/>
  <c r="AB87" i="10"/>
  <c r="AB83" i="10"/>
  <c r="AB71" i="10"/>
  <c r="AB63" i="10"/>
  <c r="AB59" i="10"/>
  <c r="AB55" i="10"/>
  <c r="AB47" i="10"/>
  <c r="AB43" i="10"/>
  <c r="AB39" i="10"/>
  <c r="AB27" i="10"/>
  <c r="AB23" i="10"/>
  <c r="AB19" i="10"/>
  <c r="AC23" i="1"/>
  <c r="AB39" i="8"/>
  <c r="AB35" i="8"/>
  <c r="AB31" i="8"/>
  <c r="AB27" i="8"/>
  <c r="AB23" i="8"/>
  <c r="AB51" i="10"/>
  <c r="AB75" i="10"/>
  <c r="AB79" i="10"/>
  <c r="AB51" i="5"/>
  <c r="AB63" i="5"/>
  <c r="AB71" i="5"/>
  <c r="AB75" i="5"/>
  <c r="AB79" i="5"/>
  <c r="AB83" i="5"/>
  <c r="AB87" i="5"/>
  <c r="AB91" i="5"/>
  <c r="AB95" i="5"/>
  <c r="AB99" i="5"/>
  <c r="AB55" i="5"/>
  <c r="AB59" i="5"/>
  <c r="AB47" i="5"/>
  <c r="AB43" i="5"/>
  <c r="AB43" i="8"/>
  <c r="AB11" i="10"/>
  <c r="AB15" i="10"/>
  <c r="AB35" i="10"/>
  <c r="AB67" i="5"/>
  <c r="AB26" i="9"/>
  <c r="AB22" i="9"/>
  <c r="AB10" i="9"/>
  <c r="AB18" i="9"/>
  <c r="AB34" i="9"/>
  <c r="AB30" i="9"/>
  <c r="AB14" i="9"/>
  <c r="AB63" i="6"/>
  <c r="AB59" i="6"/>
  <c r="AB51" i="6"/>
  <c r="AB55" i="6"/>
  <c r="T19" i="1"/>
  <c r="AC18" i="1"/>
  <c r="T18" i="1"/>
  <c r="T17" i="1"/>
  <c r="AC16" i="1"/>
  <c r="AB16" i="1"/>
  <c r="AA16" i="1"/>
  <c r="Z16" i="1"/>
  <c r="Y16" i="1"/>
  <c r="X16" i="1"/>
  <c r="W16" i="1"/>
  <c r="T16" i="1"/>
  <c r="T11" i="1"/>
  <c r="AC10" i="1"/>
  <c r="T10" i="1"/>
  <c r="T9" i="1"/>
  <c r="AC8" i="1"/>
  <c r="AB8" i="1"/>
  <c r="AA8" i="1"/>
  <c r="Z8" i="1"/>
  <c r="Y8" i="1"/>
  <c r="X8" i="1"/>
  <c r="W8" i="1"/>
  <c r="T8" i="1"/>
  <c r="S8" i="6"/>
  <c r="V8" i="6"/>
  <c r="W8" i="6"/>
  <c r="X8" i="6"/>
  <c r="Y8" i="6"/>
  <c r="Z8" i="6"/>
  <c r="AA8" i="6"/>
  <c r="AB8" i="6"/>
  <c r="S9" i="6"/>
  <c r="S10" i="6"/>
  <c r="AB10" i="6"/>
  <c r="S11" i="6"/>
  <c r="S12" i="6"/>
  <c r="V12" i="6"/>
  <c r="W12" i="6"/>
  <c r="X12" i="6"/>
  <c r="Y12" i="6"/>
  <c r="Z12" i="6"/>
  <c r="AA12" i="6"/>
  <c r="AB12" i="6"/>
  <c r="S13" i="6"/>
  <c r="S14" i="6"/>
  <c r="AB14" i="6"/>
  <c r="S15" i="6"/>
  <c r="S16" i="6"/>
  <c r="V16" i="6"/>
  <c r="W16" i="6"/>
  <c r="X16" i="6"/>
  <c r="Y16" i="6"/>
  <c r="Z16" i="6"/>
  <c r="AA16" i="6"/>
  <c r="AB16" i="6"/>
  <c r="S17" i="6"/>
  <c r="S18" i="6"/>
  <c r="AB18" i="6"/>
  <c r="S19" i="6"/>
  <c r="S20" i="6"/>
  <c r="V20" i="6"/>
  <c r="W20" i="6"/>
  <c r="X20" i="6"/>
  <c r="Y20" i="6"/>
  <c r="Z20" i="6"/>
  <c r="AA20" i="6"/>
  <c r="AB20" i="6"/>
  <c r="S21" i="6"/>
  <c r="S22" i="6"/>
  <c r="AB22" i="6"/>
  <c r="S23" i="6"/>
  <c r="S24" i="6"/>
  <c r="V24" i="6"/>
  <c r="W24" i="6"/>
  <c r="X24" i="6"/>
  <c r="Y24" i="6"/>
  <c r="Z24" i="6"/>
  <c r="AA24" i="6"/>
  <c r="AB24" i="6"/>
  <c r="S25" i="6"/>
  <c r="S26" i="6"/>
  <c r="AB26" i="6"/>
  <c r="S27" i="6"/>
  <c r="S28" i="6"/>
  <c r="V28" i="6"/>
  <c r="W28" i="6"/>
  <c r="X28" i="6"/>
  <c r="Y28" i="6"/>
  <c r="Z28" i="6"/>
  <c r="AA28" i="6"/>
  <c r="AB28" i="6"/>
  <c r="S29" i="6"/>
  <c r="S30" i="6"/>
  <c r="AB30" i="6"/>
  <c r="S31" i="6"/>
  <c r="S32" i="6"/>
  <c r="V32" i="6"/>
  <c r="W32" i="6"/>
  <c r="X32" i="6"/>
  <c r="Y32" i="6"/>
  <c r="Z32" i="6"/>
  <c r="AA32" i="6"/>
  <c r="AB32" i="6"/>
  <c r="S33" i="6"/>
  <c r="S34" i="6"/>
  <c r="AB34" i="6"/>
  <c r="S35" i="6"/>
  <c r="S36" i="6"/>
  <c r="V36" i="6"/>
  <c r="W36" i="6"/>
  <c r="X36" i="6"/>
  <c r="Y36" i="6"/>
  <c r="Z36" i="6"/>
  <c r="AA36" i="6"/>
  <c r="AB36" i="6"/>
  <c r="S37" i="6"/>
  <c r="S38" i="6"/>
  <c r="AB38" i="6"/>
  <c r="S39" i="6"/>
  <c r="S40" i="6"/>
  <c r="V40" i="6"/>
  <c r="W40" i="6"/>
  <c r="X40" i="6"/>
  <c r="Y40" i="6"/>
  <c r="Z40" i="6"/>
  <c r="AA40" i="6"/>
  <c r="AB40" i="6"/>
  <c r="S41" i="6"/>
  <c r="S42" i="6"/>
  <c r="AB42" i="6"/>
  <c r="S43" i="6"/>
  <c r="S44" i="6"/>
  <c r="V44" i="6"/>
  <c r="W44" i="6"/>
  <c r="X44" i="6"/>
  <c r="Y44" i="6"/>
  <c r="Z44" i="6"/>
  <c r="AA44" i="6"/>
  <c r="AB44" i="6"/>
  <c r="S45" i="6"/>
  <c r="S46" i="6"/>
  <c r="AB46" i="6"/>
  <c r="S47" i="6"/>
  <c r="S8" i="8"/>
  <c r="V8" i="8"/>
  <c r="W8" i="8"/>
  <c r="X8" i="8"/>
  <c r="Y8" i="8"/>
  <c r="Z8" i="8"/>
  <c r="AA8" i="8"/>
  <c r="AB8" i="8"/>
  <c r="S9" i="8"/>
  <c r="S10" i="8"/>
  <c r="AB10" i="8"/>
  <c r="S11" i="8"/>
  <c r="S12" i="8"/>
  <c r="V12" i="8"/>
  <c r="W12" i="8"/>
  <c r="X12" i="8"/>
  <c r="Y12" i="8"/>
  <c r="Z12" i="8"/>
  <c r="AA12" i="8"/>
  <c r="AB12" i="8"/>
  <c r="S13" i="8"/>
  <c r="S14" i="8"/>
  <c r="AB14" i="8"/>
  <c r="S15" i="8"/>
  <c r="S12" i="5"/>
  <c r="V12" i="5"/>
  <c r="W12" i="5"/>
  <c r="X12" i="5"/>
  <c r="Y12" i="5"/>
  <c r="Z12" i="5"/>
  <c r="AA12" i="5"/>
  <c r="AB12" i="5"/>
  <c r="S13" i="5"/>
  <c r="S14" i="5"/>
  <c r="AB14" i="5"/>
  <c r="S15" i="5"/>
  <c r="S20" i="5"/>
  <c r="V20" i="5"/>
  <c r="W20" i="5"/>
  <c r="X20" i="5"/>
  <c r="Y20" i="5"/>
  <c r="Z20" i="5"/>
  <c r="AA20" i="5"/>
  <c r="AB20" i="5"/>
  <c r="S21" i="5"/>
  <c r="S22" i="5"/>
  <c r="AB22" i="5"/>
  <c r="S23" i="5"/>
  <c r="S32" i="5"/>
  <c r="V32" i="5"/>
  <c r="W32" i="5"/>
  <c r="X32" i="5"/>
  <c r="Y32" i="5"/>
  <c r="Z32" i="5"/>
  <c r="AA32" i="5"/>
  <c r="AB32" i="5"/>
  <c r="S33" i="5"/>
  <c r="S34" i="5"/>
  <c r="AB34" i="5"/>
  <c r="S35" i="5"/>
  <c r="S36" i="5"/>
  <c r="V36" i="5"/>
  <c r="W36" i="5"/>
  <c r="X36" i="5"/>
  <c r="Y36" i="5"/>
  <c r="Z36" i="5"/>
  <c r="AA36" i="5"/>
  <c r="AB36" i="5"/>
  <c r="S37" i="5"/>
  <c r="S38" i="5"/>
  <c r="AB38" i="5"/>
  <c r="S39" i="5"/>
  <c r="S28" i="5"/>
  <c r="V28" i="5"/>
  <c r="W28" i="5"/>
  <c r="X28" i="5"/>
  <c r="Y28" i="5"/>
  <c r="Z28" i="5"/>
  <c r="AA28" i="5"/>
  <c r="AB28" i="5"/>
  <c r="S29" i="5"/>
  <c r="S30" i="5"/>
  <c r="AB30" i="5"/>
  <c r="S31" i="5"/>
  <c r="S16" i="5"/>
  <c r="V16" i="5"/>
  <c r="W16" i="5"/>
  <c r="X16" i="5"/>
  <c r="Y16" i="5"/>
  <c r="Z16" i="5"/>
  <c r="AA16" i="5"/>
  <c r="AB16" i="5"/>
  <c r="S17" i="5"/>
  <c r="S18" i="5"/>
  <c r="AB18" i="5"/>
  <c r="S19" i="5"/>
  <c r="S8" i="5"/>
  <c r="V8" i="5"/>
  <c r="W8" i="5"/>
  <c r="X8" i="5"/>
  <c r="Y8" i="5"/>
  <c r="Z8" i="5"/>
  <c r="AA8" i="5"/>
  <c r="AB8" i="5"/>
  <c r="S9" i="5"/>
  <c r="S10" i="5"/>
  <c r="AB10" i="5"/>
  <c r="S11" i="5"/>
  <c r="S24" i="5"/>
  <c r="V24" i="5"/>
  <c r="W24" i="5"/>
  <c r="X24" i="5"/>
  <c r="Y24" i="5"/>
  <c r="Z24" i="5"/>
  <c r="AA24" i="5"/>
  <c r="AB24" i="5"/>
  <c r="S25" i="5"/>
  <c r="S26" i="5"/>
  <c r="AB26" i="5"/>
  <c r="S27" i="5"/>
  <c r="T16" i="4"/>
  <c r="W16" i="4"/>
  <c r="X16" i="4"/>
  <c r="Y16" i="4"/>
  <c r="Z16" i="4"/>
  <c r="AA16" i="4"/>
  <c r="AB16" i="4"/>
  <c r="AC16" i="4"/>
  <c r="T17" i="4"/>
  <c r="T18" i="4"/>
  <c r="AC18" i="4"/>
  <c r="T19" i="4"/>
  <c r="T20" i="4"/>
  <c r="W20" i="4"/>
  <c r="X20" i="4"/>
  <c r="Y20" i="4"/>
  <c r="Z20" i="4"/>
  <c r="AA20" i="4"/>
  <c r="AB20" i="4"/>
  <c r="AC20" i="4"/>
  <c r="T21" i="4"/>
  <c r="T22" i="4"/>
  <c r="AC22" i="4"/>
  <c r="T23" i="4"/>
  <c r="T28" i="4"/>
  <c r="W28" i="4"/>
  <c r="X28" i="4"/>
  <c r="Y28" i="4"/>
  <c r="Z28" i="4"/>
  <c r="AA28" i="4"/>
  <c r="AB28" i="4"/>
  <c r="AC28" i="4"/>
  <c r="T29" i="4"/>
  <c r="T30" i="4"/>
  <c r="AC30" i="4"/>
  <c r="T31" i="4"/>
  <c r="T12" i="4"/>
  <c r="W12" i="4"/>
  <c r="X12" i="4"/>
  <c r="Y12" i="4"/>
  <c r="Z12" i="4"/>
  <c r="AA12" i="4"/>
  <c r="AB12" i="4"/>
  <c r="AC12" i="4"/>
  <c r="T13" i="4"/>
  <c r="T14" i="4"/>
  <c r="AC14" i="4"/>
  <c r="T15" i="4"/>
  <c r="T24" i="4"/>
  <c r="W24" i="4"/>
  <c r="X24" i="4"/>
  <c r="Y24" i="4"/>
  <c r="Z24" i="4"/>
  <c r="AA24" i="4"/>
  <c r="AB24" i="4"/>
  <c r="AC24" i="4"/>
  <c r="T25" i="4"/>
  <c r="T26" i="4"/>
  <c r="AC26" i="4"/>
  <c r="T27" i="4"/>
  <c r="T32" i="4"/>
  <c r="W32" i="4"/>
  <c r="X32" i="4"/>
  <c r="Y32" i="4"/>
  <c r="Z32" i="4"/>
  <c r="AA32" i="4"/>
  <c r="AB32" i="4"/>
  <c r="AC32" i="4"/>
  <c r="T33" i="4"/>
  <c r="T34" i="4"/>
  <c r="AC34" i="4"/>
  <c r="T35" i="4"/>
  <c r="T8" i="4"/>
  <c r="W8" i="4"/>
  <c r="X8" i="4"/>
  <c r="Y8" i="4"/>
  <c r="Z8" i="4"/>
  <c r="AA8" i="4"/>
  <c r="AB8" i="4"/>
  <c r="AC8" i="4"/>
  <c r="T9" i="4"/>
  <c r="T10" i="4"/>
  <c r="AC10" i="4"/>
  <c r="T11" i="4"/>
  <c r="T12" i="2"/>
  <c r="W12" i="2"/>
  <c r="X12" i="2"/>
  <c r="Y12" i="2"/>
  <c r="Z12" i="2"/>
  <c r="AA12" i="2"/>
  <c r="AB12" i="2"/>
  <c r="AC12" i="2"/>
  <c r="T13" i="2"/>
  <c r="T14" i="2"/>
  <c r="AC14" i="2"/>
  <c r="T15" i="2"/>
  <c r="T16" i="2"/>
  <c r="W16" i="2"/>
  <c r="X16" i="2"/>
  <c r="Y16" i="2"/>
  <c r="Z16" i="2"/>
  <c r="AA16" i="2"/>
  <c r="AB16" i="2"/>
  <c r="AC16" i="2"/>
  <c r="T17" i="2"/>
  <c r="T18" i="2"/>
  <c r="AC18" i="2"/>
  <c r="T19" i="2"/>
  <c r="T8" i="2"/>
  <c r="W8" i="2"/>
  <c r="X8" i="2"/>
  <c r="Y8" i="2"/>
  <c r="Z8" i="2"/>
  <c r="AA8" i="2"/>
  <c r="AB8" i="2"/>
  <c r="AC8" i="2"/>
  <c r="T9" i="2"/>
  <c r="T10" i="2"/>
  <c r="AC10" i="2"/>
  <c r="T11" i="2"/>
  <c r="T12" i="1"/>
  <c r="W12" i="1"/>
  <c r="X12" i="1"/>
  <c r="Y12" i="1"/>
  <c r="Z12" i="1"/>
  <c r="AA12" i="1"/>
  <c r="AB12" i="1"/>
  <c r="AC12" i="1"/>
  <c r="T13" i="1"/>
  <c r="T14" i="1"/>
  <c r="AC14" i="1"/>
  <c r="T15" i="1"/>
  <c r="U20" i="5" l="1"/>
  <c r="U24" i="5"/>
  <c r="U8" i="5"/>
  <c r="U16" i="5"/>
  <c r="U28" i="5"/>
  <c r="U36" i="5"/>
  <c r="U32" i="5"/>
  <c r="U12" i="5"/>
  <c r="U12" i="8"/>
  <c r="U8" i="8"/>
  <c r="U40" i="6"/>
  <c r="U36" i="6"/>
  <c r="U32" i="6"/>
  <c r="U28" i="6"/>
  <c r="U24" i="6"/>
  <c r="U20" i="6"/>
  <c r="U16" i="6"/>
  <c r="U12" i="6"/>
  <c r="U8" i="6"/>
  <c r="AC19" i="1"/>
  <c r="AB11" i="8"/>
  <c r="AB15" i="8"/>
  <c r="AB15" i="5"/>
  <c r="AB35" i="5"/>
  <c r="AB23" i="5"/>
  <c r="AB19" i="5"/>
  <c r="AB39" i="5"/>
  <c r="AB27" i="5"/>
  <c r="AB15" i="6"/>
  <c r="AC15" i="1"/>
  <c r="AC35" i="4"/>
  <c r="AC19" i="2"/>
  <c r="AC11" i="1"/>
  <c r="AC15" i="4"/>
  <c r="AC23" i="4"/>
  <c r="AB39" i="6"/>
  <c r="AB31" i="5"/>
  <c r="AC11" i="4"/>
  <c r="AC31" i="4"/>
  <c r="AC19" i="4"/>
  <c r="AC11" i="2"/>
  <c r="AC15" i="2"/>
  <c r="AB43" i="6"/>
  <c r="AB47" i="6"/>
  <c r="AB11" i="6"/>
  <c r="AB31" i="6"/>
  <c r="AB27" i="6"/>
  <c r="AB23" i="6"/>
  <c r="AB35" i="6"/>
  <c r="AB19" i="6"/>
  <c r="AC27" i="4"/>
  <c r="AB11" i="5"/>
</calcChain>
</file>

<file path=xl/sharedStrings.xml><?xml version="1.0" encoding="utf-8"?>
<sst xmlns="http://schemas.openxmlformats.org/spreadsheetml/2006/main" count="804" uniqueCount="184">
  <si>
    <t>Body</t>
  </si>
  <si>
    <t>R</t>
  </si>
  <si>
    <t>5*</t>
  </si>
  <si>
    <t>Celkový čas</t>
  </si>
  <si>
    <t>Team</t>
  </si>
  <si>
    <t>B</t>
  </si>
  <si>
    <t>C</t>
  </si>
  <si>
    <t>za kolo</t>
  </si>
  <si>
    <t>Celkom</t>
  </si>
  <si>
    <t>Počty bodov</t>
  </si>
  <si>
    <t>VÝSLEDKOVÁ LISTINA</t>
  </si>
  <si>
    <t>Priemer bodov</t>
  </si>
  <si>
    <t>A</t>
  </si>
  <si>
    <t>P.č.</t>
  </si>
  <si>
    <t>Št.č.</t>
  </si>
  <si>
    <t>Meno</t>
  </si>
  <si>
    <t xml:space="preserve">  </t>
  </si>
  <si>
    <t>Medzinárodné Majstrovstvá Slovenska</t>
  </si>
  <si>
    <t>Motocykel</t>
  </si>
  <si>
    <t>Krajina</t>
  </si>
  <si>
    <t>TRIAL NITRA</t>
  </si>
  <si>
    <t>SK</t>
  </si>
  <si>
    <t>Vladimír</t>
  </si>
  <si>
    <t>Ján</t>
  </si>
  <si>
    <t>Gurín</t>
  </si>
  <si>
    <t>Daniel</t>
  </si>
  <si>
    <t>Milan</t>
  </si>
  <si>
    <t>Ivan</t>
  </si>
  <si>
    <t>Tomáš</t>
  </si>
  <si>
    <t>Juraj</t>
  </si>
  <si>
    <t>Gura</t>
  </si>
  <si>
    <t>Róbert</t>
  </si>
  <si>
    <t>Szabo</t>
  </si>
  <si>
    <t>Peter</t>
  </si>
  <si>
    <t>Brestovský</t>
  </si>
  <si>
    <t>Jakub</t>
  </si>
  <si>
    <t>Adam</t>
  </si>
  <si>
    <t>Kollár</t>
  </si>
  <si>
    <t>Tereza</t>
  </si>
  <si>
    <t>Hulková</t>
  </si>
  <si>
    <t>Vítek</t>
  </si>
  <si>
    <t>Hulka</t>
  </si>
  <si>
    <t>Hugo</t>
  </si>
  <si>
    <t>Bohuslav</t>
  </si>
  <si>
    <t>Max</t>
  </si>
  <si>
    <t>Simon</t>
  </si>
  <si>
    <t>Pásztor</t>
  </si>
  <si>
    <t>Rafal</t>
  </si>
  <si>
    <t>Kowalski</t>
  </si>
  <si>
    <t>Radek</t>
  </si>
  <si>
    <t>Maxim</t>
  </si>
  <si>
    <t>Kerepecky</t>
  </si>
  <si>
    <t>Matej</t>
  </si>
  <si>
    <t>Štricher</t>
  </si>
  <si>
    <t>Bence</t>
  </si>
  <si>
    <t>Balogh</t>
  </si>
  <si>
    <t>Šimon</t>
  </si>
  <si>
    <t>Jantoš</t>
  </si>
  <si>
    <t>Filip</t>
  </si>
  <si>
    <t>Ševela</t>
  </si>
  <si>
    <t>Kornel</t>
  </si>
  <si>
    <t>Papp</t>
  </si>
  <si>
    <t>Hullé</t>
  </si>
  <si>
    <t>Levente</t>
  </si>
  <si>
    <t>ČR</t>
  </si>
  <si>
    <t>PL</t>
  </si>
  <si>
    <t>HU</t>
  </si>
  <si>
    <t>FIlip</t>
  </si>
  <si>
    <t>Korzeniak</t>
  </si>
  <si>
    <t>Zita</t>
  </si>
  <si>
    <t>Torok</t>
  </si>
  <si>
    <t>Matúš</t>
  </si>
  <si>
    <t>Ľuboš</t>
  </si>
  <si>
    <t>Štefan</t>
  </si>
  <si>
    <t>Behro</t>
  </si>
  <si>
    <t>Patrik</t>
  </si>
  <si>
    <t>TRIAL 2022</t>
  </si>
  <si>
    <t>Csizmazia</t>
  </si>
  <si>
    <t>Barnabás</t>
  </si>
  <si>
    <t>Sordyl</t>
  </si>
  <si>
    <t>Valenta</t>
  </si>
  <si>
    <t>Jean</t>
  </si>
  <si>
    <t>Hudry</t>
  </si>
  <si>
    <t>Heřman</t>
  </si>
  <si>
    <t xml:space="preserve">Kothay st. </t>
  </si>
  <si>
    <t>Marcina</t>
  </si>
  <si>
    <t>Júlia</t>
  </si>
  <si>
    <t>Majtyka</t>
  </si>
  <si>
    <t>Vojtech</t>
  </si>
  <si>
    <t>Bruj</t>
  </si>
  <si>
    <t>Tadeáš</t>
  </si>
  <si>
    <t>Mikunda</t>
  </si>
  <si>
    <t>Albín</t>
  </si>
  <si>
    <t>Prokop</t>
  </si>
  <si>
    <t>FR</t>
  </si>
  <si>
    <t>Lászlo</t>
  </si>
  <si>
    <t>Keszar</t>
  </si>
  <si>
    <t xml:space="preserve">Samuel </t>
  </si>
  <si>
    <t>Kučera</t>
  </si>
  <si>
    <t>Boris</t>
  </si>
  <si>
    <t>Šuran</t>
  </si>
  <si>
    <t>Jaroslav</t>
  </si>
  <si>
    <t>Šmatlánek</t>
  </si>
  <si>
    <t>Branislav</t>
  </si>
  <si>
    <t>Ondruš</t>
  </si>
  <si>
    <t>Kryzstof</t>
  </si>
  <si>
    <t>Sebastian</t>
  </si>
  <si>
    <t>Václaj</t>
  </si>
  <si>
    <t>Matyáš</t>
  </si>
  <si>
    <t>Repka</t>
  </si>
  <si>
    <t>Almos</t>
  </si>
  <si>
    <t>Kiss</t>
  </si>
  <si>
    <t>Sann</t>
  </si>
  <si>
    <t>Borsi</t>
  </si>
  <si>
    <t>Máte</t>
  </si>
  <si>
    <t>Blazsovics</t>
  </si>
  <si>
    <t>Barboriak</t>
  </si>
  <si>
    <t>Martin</t>
  </si>
  <si>
    <t>Kothay ml.</t>
  </si>
  <si>
    <t>Tóth</t>
  </si>
  <si>
    <t>Christian</t>
  </si>
  <si>
    <t>János</t>
  </si>
  <si>
    <t>Kohl</t>
  </si>
  <si>
    <t>Marek</t>
  </si>
  <si>
    <t>Dedina</t>
  </si>
  <si>
    <t>Hudák ml</t>
  </si>
  <si>
    <t>Stanislav</t>
  </si>
  <si>
    <t>Pater</t>
  </si>
  <si>
    <t>Radoslav</t>
  </si>
  <si>
    <t>Dulaj</t>
  </si>
  <si>
    <t>Václav</t>
  </si>
  <si>
    <t>Grzegorz</t>
  </si>
  <si>
    <t>Bartosz</t>
  </si>
  <si>
    <t>Biderman</t>
  </si>
  <si>
    <t>Dvoran</t>
  </si>
  <si>
    <t>István</t>
  </si>
  <si>
    <t>Szász</t>
  </si>
  <si>
    <t>Fodor</t>
  </si>
  <si>
    <t>Vinokurov</t>
  </si>
  <si>
    <t>Gábor</t>
  </si>
  <si>
    <t>Hulle</t>
  </si>
  <si>
    <t>Márk</t>
  </si>
  <si>
    <t>Abrahám</t>
  </si>
  <si>
    <t>Chroust</t>
  </si>
  <si>
    <t>Zoltán</t>
  </si>
  <si>
    <t>Szolloszi</t>
  </si>
  <si>
    <t>Varadi</t>
  </si>
  <si>
    <t>Flora</t>
  </si>
  <si>
    <t>Molnar</t>
  </si>
  <si>
    <t>Hudák</t>
  </si>
  <si>
    <t>Lucia</t>
  </si>
  <si>
    <t>Gurínová</t>
  </si>
  <si>
    <t>Gášek</t>
  </si>
  <si>
    <t>Schubert</t>
  </si>
  <si>
    <t>Mihály</t>
  </si>
  <si>
    <t xml:space="preserve">Ošlejšek st. </t>
  </si>
  <si>
    <t>Vladislav</t>
  </si>
  <si>
    <t>Dvořák</t>
  </si>
  <si>
    <t>Petr</t>
  </si>
  <si>
    <t>Beňovský</t>
  </si>
  <si>
    <t>Pavel</t>
  </si>
  <si>
    <t>Lajos</t>
  </si>
  <si>
    <t>Muller</t>
  </si>
  <si>
    <t>Luboš</t>
  </si>
  <si>
    <t>Roman</t>
  </si>
  <si>
    <t>Šebek</t>
  </si>
  <si>
    <t>Šverma</t>
  </si>
  <si>
    <t>Ofúkaný</t>
  </si>
  <si>
    <t>Dora</t>
  </si>
  <si>
    <t>Kovács</t>
  </si>
  <si>
    <t>Zsolt</t>
  </si>
  <si>
    <t>Uzvári</t>
  </si>
  <si>
    <t>Mihalíček</t>
  </si>
  <si>
    <t>Ženy</t>
  </si>
  <si>
    <t xml:space="preserve">Lucia </t>
  </si>
  <si>
    <t>Molnár</t>
  </si>
  <si>
    <t>/306</t>
  </si>
  <si>
    <t>2. Deň</t>
  </si>
  <si>
    <t>Žiak 8-</t>
  </si>
  <si>
    <t>Žiak 8 +</t>
  </si>
  <si>
    <t>Poradie</t>
  </si>
  <si>
    <t>Classic</t>
  </si>
  <si>
    <t>Hobby</t>
  </si>
  <si>
    <t>Voľná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</si>
</sst>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"/>
  </numFmts>
  <fonts count="19" x14ac:knownFonts="1">
    <font>
      <sz val="10"/>
      <name val="Arial CE"/>
    </font>
    <font>
      <sz val="10"/>
      <name val="Arial CE"/>
      <family val="2"/>
      <charset val="238"/>
    </font>
    <font>
      <b/>
      <sz val="24"/>
      <color indexed="9"/>
      <name val="Times New Roman CE"/>
      <family val="1"/>
      <charset val="238"/>
    </font>
    <font>
      <sz val="10"/>
      <name val="Times New Roman CE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20"/>
      <name val="Arial Black"/>
      <family val="2"/>
    </font>
    <font>
      <b/>
      <sz val="22"/>
      <name val="Arial Black"/>
      <family val="2"/>
    </font>
    <font>
      <b/>
      <sz val="20"/>
      <name val="Arial"/>
      <family val="2"/>
      <charset val="238"/>
    </font>
    <font>
      <sz val="14"/>
      <name val="Arial CE"/>
      <family val="2"/>
      <charset val="238"/>
    </font>
    <font>
      <b/>
      <sz val="30"/>
      <name val="Arial CE"/>
      <family val="2"/>
      <charset val="238"/>
    </font>
    <font>
      <b/>
      <sz val="14"/>
      <name val="Arial"/>
      <family val="2"/>
    </font>
    <font>
      <sz val="9"/>
      <name val="Arial"/>
      <family val="2"/>
      <charset val="238"/>
    </font>
    <font>
      <b/>
      <sz val="11"/>
      <name val="Arial CE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16"/>
      </patternFill>
    </fill>
    <fill>
      <patternFill patternType="solid">
        <fgColor theme="3" tint="0.39997558519241921"/>
        <bgColor indexed="4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16"/>
      </patternFill>
    </fill>
    <fill>
      <patternFill patternType="solid">
        <fgColor rgb="FF7030A0"/>
        <bgColor indexed="49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55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4" fillId="0" borderId="6" xfId="1" applyFont="1" applyBorder="1"/>
    <xf numFmtId="0" fontId="1" fillId="0" borderId="0" xfId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5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/>
    <xf numFmtId="0" fontId="6" fillId="0" borderId="3" xfId="1" applyFont="1" applyBorder="1"/>
    <xf numFmtId="0" fontId="7" fillId="0" borderId="3" xfId="1" applyFont="1" applyBorder="1"/>
    <xf numFmtId="0" fontId="7" fillId="0" borderId="3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1" fillId="0" borderId="3" xfId="1" applyFont="1" applyBorder="1"/>
    <xf numFmtId="164" fontId="7" fillId="0" borderId="3" xfId="0" applyNumberFormat="1" applyFont="1" applyBorder="1" applyAlignment="1">
      <alignment horizontal="center"/>
    </xf>
    <xf numFmtId="164" fontId="7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8" fillId="0" borderId="9" xfId="0" applyFont="1" applyBorder="1"/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horizontal="centerContinuous"/>
    </xf>
    <xf numFmtId="0" fontId="8" fillId="0" borderId="0" xfId="0" applyNumberFormat="1" applyFont="1" applyBorder="1" applyAlignment="1">
      <alignment horizontal="centerContinuous"/>
    </xf>
    <xf numFmtId="0" fontId="8" fillId="0" borderId="4" xfId="0" applyNumberFormat="1" applyFont="1" applyBorder="1" applyAlignment="1">
      <alignment horizontal="centerContinuous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0" fontId="10" fillId="0" borderId="14" xfId="0" applyNumberFormat="1" applyFont="1" applyBorder="1" applyAlignment="1"/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right"/>
    </xf>
    <xf numFmtId="46" fontId="9" fillId="0" borderId="15" xfId="0" applyNumberFormat="1" applyFont="1" applyBorder="1" applyAlignment="1" applyProtection="1">
      <alignment horizontal="right"/>
    </xf>
    <xf numFmtId="0" fontId="10" fillId="0" borderId="16" xfId="0" applyNumberFormat="1" applyFont="1" applyBorder="1" applyAlignment="1"/>
    <xf numFmtId="0" fontId="7" fillId="0" borderId="17" xfId="0" applyNumberFormat="1" applyFont="1" applyBorder="1" applyAlignment="1">
      <alignment horizontal="center"/>
    </xf>
    <xf numFmtId="0" fontId="9" fillId="0" borderId="17" xfId="0" applyNumberFormat="1" applyFont="1" applyBorder="1"/>
    <xf numFmtId="0" fontId="9" fillId="0" borderId="17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/>
    </xf>
    <xf numFmtId="0" fontId="9" fillId="0" borderId="18" xfId="0" applyNumberFormat="1" applyFont="1" applyBorder="1" applyAlignment="1">
      <alignment horizontal="right"/>
    </xf>
    <xf numFmtId="0" fontId="7" fillId="3" borderId="19" xfId="0" applyNumberFormat="1" applyFont="1" applyFill="1" applyBorder="1" applyAlignment="1">
      <alignment horizontal="center"/>
    </xf>
    <xf numFmtId="0" fontId="7" fillId="3" borderId="20" xfId="0" applyNumberFormat="1" applyFont="1" applyFill="1" applyBorder="1" applyAlignment="1">
      <alignment horizontal="center"/>
    </xf>
    <xf numFmtId="0" fontId="7" fillId="3" borderId="21" xfId="0" applyNumberFormat="1" applyFont="1" applyFill="1" applyBorder="1" applyAlignment="1">
      <alignment horizontal="center"/>
    </xf>
    <xf numFmtId="0" fontId="8" fillId="0" borderId="10" xfId="0" applyNumberFormat="1" applyFont="1" applyBorder="1" applyAlignment="1" applyProtection="1">
      <alignment horizontal="center"/>
      <protection locked="0"/>
    </xf>
    <xf numFmtId="0" fontId="7" fillId="0" borderId="10" xfId="0" applyNumberFormat="1" applyFont="1" applyBorder="1" applyAlignment="1" applyProtection="1">
      <alignment horizontal="center"/>
    </xf>
    <xf numFmtId="0" fontId="7" fillId="0" borderId="22" xfId="0" applyNumberFormat="1" applyFont="1" applyBorder="1" applyAlignment="1">
      <alignment horizontal="center"/>
    </xf>
    <xf numFmtId="0" fontId="7" fillId="0" borderId="23" xfId="0" applyNumberFormat="1" applyFont="1" applyBorder="1" applyAlignment="1">
      <alignment horizontal="center"/>
    </xf>
    <xf numFmtId="0" fontId="7" fillId="0" borderId="24" xfId="0" applyNumberFormat="1" applyFont="1" applyBorder="1" applyAlignment="1">
      <alignment horizontal="center"/>
    </xf>
    <xf numFmtId="0" fontId="7" fillId="0" borderId="25" xfId="0" applyNumberFormat="1" applyFont="1" applyBorder="1" applyAlignment="1">
      <alignment horizontal="center"/>
    </xf>
    <xf numFmtId="0" fontId="8" fillId="0" borderId="26" xfId="0" applyNumberFormat="1" applyFont="1" applyBorder="1" applyAlignment="1" applyProtection="1">
      <alignment horizontal="center"/>
      <protection locked="0"/>
    </xf>
    <xf numFmtId="0" fontId="7" fillId="0" borderId="26" xfId="0" applyNumberFormat="1" applyFont="1" applyBorder="1" applyAlignment="1" applyProtection="1">
      <alignment horizontal="center"/>
    </xf>
    <xf numFmtId="0" fontId="7" fillId="0" borderId="27" xfId="0" applyNumberFormat="1" applyFont="1" applyBorder="1" applyAlignment="1">
      <alignment horizontal="center"/>
    </xf>
    <xf numFmtId="0" fontId="8" fillId="0" borderId="0" xfId="0" applyNumberFormat="1" applyFont="1" applyBorder="1" applyAlignment="1" applyProtection="1">
      <alignment horizontal="center"/>
      <protection locked="0"/>
    </xf>
    <xf numFmtId="0" fontId="9" fillId="0" borderId="14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49" fontId="6" fillId="0" borderId="6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  <xf numFmtId="0" fontId="7" fillId="0" borderId="14" xfId="0" applyFont="1" applyBorder="1"/>
    <xf numFmtId="0" fontId="7" fillId="0" borderId="1" xfId="0" applyFont="1" applyBorder="1"/>
    <xf numFmtId="0" fontId="7" fillId="0" borderId="2" xfId="0" applyFont="1" applyBorder="1"/>
    <xf numFmtId="0" fontId="8" fillId="0" borderId="23" xfId="0" applyNumberFormat="1" applyFont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center"/>
      <protection locked="0"/>
    </xf>
    <xf numFmtId="0" fontId="7" fillId="0" borderId="28" xfId="0" applyNumberFormat="1" applyFont="1" applyBorder="1" applyAlignment="1" applyProtection="1">
      <alignment horizontal="center"/>
    </xf>
    <xf numFmtId="0" fontId="8" fillId="0" borderId="29" xfId="0" applyNumberFormat="1" applyFont="1" applyBorder="1" applyAlignment="1" applyProtection="1">
      <alignment horizontal="center"/>
      <protection locked="0"/>
    </xf>
    <xf numFmtId="0" fontId="8" fillId="0" borderId="30" xfId="0" applyNumberFormat="1" applyFont="1" applyBorder="1" applyAlignment="1" applyProtection="1">
      <alignment horizontal="center"/>
      <protection locked="0"/>
    </xf>
    <xf numFmtId="0" fontId="8" fillId="0" borderId="31" xfId="0" applyNumberFormat="1" applyFont="1" applyBorder="1" applyAlignment="1" applyProtection="1">
      <alignment horizontal="center"/>
      <protection locked="0"/>
    </xf>
    <xf numFmtId="0" fontId="7" fillId="0" borderId="31" xfId="0" applyNumberFormat="1" applyFont="1" applyBorder="1" applyAlignment="1" applyProtection="1">
      <alignment horizontal="center"/>
    </xf>
    <xf numFmtId="0" fontId="8" fillId="0" borderId="3" xfId="0" applyNumberFormat="1" applyFont="1" applyBorder="1" applyAlignment="1" applyProtection="1">
      <alignment horizontal="center"/>
      <protection locked="0"/>
    </xf>
    <xf numFmtId="0" fontId="8" fillId="0" borderId="11" xfId="0" applyNumberFormat="1" applyFont="1" applyBorder="1" applyAlignment="1" applyProtection="1">
      <alignment horizontal="center"/>
      <protection locked="0"/>
    </xf>
    <xf numFmtId="0" fontId="7" fillId="0" borderId="11" xfId="0" applyNumberFormat="1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4" borderId="9" xfId="0" applyFont="1" applyFill="1" applyBorder="1"/>
    <xf numFmtId="0" fontId="9" fillId="4" borderId="14" xfId="0" applyFont="1" applyFill="1" applyBorder="1" applyAlignment="1">
      <alignment horizontal="right"/>
    </xf>
    <xf numFmtId="0" fontId="9" fillId="4" borderId="6" xfId="0" applyFont="1" applyFill="1" applyBorder="1" applyAlignment="1">
      <alignment horizontal="right"/>
    </xf>
    <xf numFmtId="49" fontId="6" fillId="4" borderId="6" xfId="0" applyNumberFormat="1" applyFont="1" applyFill="1" applyBorder="1" applyAlignment="1">
      <alignment horizontal="left"/>
    </xf>
    <xf numFmtId="49" fontId="6" fillId="4" borderId="7" xfId="0" applyNumberFormat="1" applyFont="1" applyFill="1" applyBorder="1" applyAlignment="1">
      <alignment horizontal="left"/>
    </xf>
    <xf numFmtId="0" fontId="7" fillId="0" borderId="32" xfId="0" applyFont="1" applyFill="1" applyBorder="1"/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10" xfId="0" applyFont="1" applyFill="1" applyBorder="1"/>
    <xf numFmtId="0" fontId="7" fillId="0" borderId="0" xfId="0" applyFont="1" applyFill="1" applyBorder="1"/>
    <xf numFmtId="0" fontId="7" fillId="0" borderId="5" xfId="0" applyFont="1" applyFill="1" applyBorder="1" applyAlignment="1">
      <alignment horizontal="right"/>
    </xf>
    <xf numFmtId="0" fontId="7" fillId="0" borderId="11" xfId="0" applyFont="1" applyFill="1" applyBorder="1"/>
    <xf numFmtId="0" fontId="7" fillId="0" borderId="3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7" xfId="0" applyFont="1" applyBorder="1"/>
    <xf numFmtId="0" fontId="7" fillId="0" borderId="3" xfId="0" applyFont="1" applyBorder="1"/>
    <xf numFmtId="0" fontId="7" fillId="0" borderId="8" xfId="0" applyFont="1" applyBorder="1"/>
    <xf numFmtId="0" fontId="7" fillId="4" borderId="9" xfId="0" applyFont="1" applyFill="1" applyBorder="1"/>
    <xf numFmtId="0" fontId="7" fillId="0" borderId="9" xfId="0" applyFont="1" applyBorder="1"/>
    <xf numFmtId="0" fontId="7" fillId="3" borderId="33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/>
    </xf>
    <xf numFmtId="46" fontId="9" fillId="0" borderId="2" xfId="0" applyNumberFormat="1" applyFont="1" applyBorder="1" applyAlignment="1" applyProtection="1">
      <alignment horizontal="right"/>
    </xf>
    <xf numFmtId="0" fontId="9" fillId="0" borderId="35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9" fillId="0" borderId="0" xfId="0" applyFont="1"/>
    <xf numFmtId="0" fontId="17" fillId="6" borderId="38" xfId="0" applyFont="1" applyFill="1" applyBorder="1"/>
    <xf numFmtId="0" fontId="0" fillId="6" borderId="41" xfId="0" applyFill="1" applyBorder="1"/>
    <xf numFmtId="0" fontId="8" fillId="0" borderId="26" xfId="0" applyNumberFormat="1" applyFont="1" applyFill="1" applyBorder="1" applyAlignment="1" applyProtection="1">
      <alignment horizontal="center"/>
      <protection locked="0"/>
    </xf>
    <xf numFmtId="0" fontId="17" fillId="8" borderId="42" xfId="0" applyFont="1" applyFill="1" applyBorder="1" applyAlignment="1">
      <alignment horizontal="left"/>
    </xf>
    <xf numFmtId="0" fontId="0" fillId="8" borderId="42" xfId="0" applyFill="1" applyBorder="1" applyAlignment="1">
      <alignment horizontal="left"/>
    </xf>
    <xf numFmtId="0" fontId="17" fillId="9" borderId="42" xfId="0" applyFont="1" applyFill="1" applyBorder="1" applyAlignment="1">
      <alignment horizontal="left"/>
    </xf>
    <xf numFmtId="0" fontId="0" fillId="9" borderId="42" xfId="0" applyFill="1" applyBorder="1" applyAlignment="1">
      <alignment horizontal="left"/>
    </xf>
    <xf numFmtId="0" fontId="9" fillId="9" borderId="14" xfId="0" applyFont="1" applyFill="1" applyBorder="1" applyAlignment="1">
      <alignment horizontal="right"/>
    </xf>
    <xf numFmtId="0" fontId="9" fillId="9" borderId="6" xfId="0" applyFont="1" applyFill="1" applyBorder="1" applyAlignment="1">
      <alignment horizontal="right"/>
    </xf>
    <xf numFmtId="49" fontId="6" fillId="9" borderId="6" xfId="0" applyNumberFormat="1" applyFont="1" applyFill="1" applyBorder="1" applyAlignment="1">
      <alignment horizontal="left"/>
    </xf>
    <xf numFmtId="49" fontId="6" fillId="9" borderId="7" xfId="0" applyNumberFormat="1" applyFont="1" applyFill="1" applyBorder="1" applyAlignment="1">
      <alignment horizontal="left"/>
    </xf>
    <xf numFmtId="0" fontId="17" fillId="7" borderId="42" xfId="0" applyFont="1" applyFill="1" applyBorder="1" applyAlignment="1">
      <alignment horizontal="left"/>
    </xf>
    <xf numFmtId="0" fontId="0" fillId="7" borderId="42" xfId="0" applyFill="1" applyBorder="1" applyAlignment="1">
      <alignment horizontal="left"/>
    </xf>
    <xf numFmtId="0" fontId="7" fillId="7" borderId="9" xfId="0" applyFont="1" applyFill="1" applyBorder="1"/>
    <xf numFmtId="0" fontId="8" fillId="7" borderId="9" xfId="0" applyFont="1" applyFill="1" applyBorder="1"/>
    <xf numFmtId="0" fontId="9" fillId="7" borderId="14" xfId="0" applyFont="1" applyFill="1" applyBorder="1" applyAlignment="1">
      <alignment horizontal="right"/>
    </xf>
    <xf numFmtId="0" fontId="9" fillId="7" borderId="6" xfId="0" applyFont="1" applyFill="1" applyBorder="1" applyAlignment="1">
      <alignment horizontal="right"/>
    </xf>
    <xf numFmtId="49" fontId="6" fillId="7" borderId="6" xfId="0" applyNumberFormat="1" applyFont="1" applyFill="1" applyBorder="1" applyAlignment="1">
      <alignment horizontal="left"/>
    </xf>
    <xf numFmtId="49" fontId="6" fillId="7" borderId="7" xfId="0" applyNumberFormat="1" applyFont="1" applyFill="1" applyBorder="1" applyAlignment="1">
      <alignment horizontal="left"/>
    </xf>
    <xf numFmtId="0" fontId="7" fillId="0" borderId="9" xfId="0" applyFont="1" applyFill="1" applyBorder="1"/>
    <xf numFmtId="0" fontId="8" fillId="0" borderId="9" xfId="0" applyFont="1" applyFill="1" applyBorder="1"/>
    <xf numFmtId="0" fontId="17" fillId="0" borderId="38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3" xfId="0" applyBorder="1" applyAlignment="1">
      <alignment horizontal="left"/>
    </xf>
    <xf numFmtId="0" fontId="17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7" fillId="0" borderId="39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17" fillId="0" borderId="42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17" fillId="10" borderId="38" xfId="0" applyFont="1" applyFill="1" applyBorder="1"/>
    <xf numFmtId="0" fontId="0" fillId="10" borderId="41" xfId="0" applyFill="1" applyBorder="1"/>
    <xf numFmtId="0" fontId="17" fillId="11" borderId="38" xfId="0" applyFont="1" applyFill="1" applyBorder="1"/>
    <xf numFmtId="0" fontId="0" fillId="11" borderId="41" xfId="0" applyFill="1" applyBorder="1"/>
    <xf numFmtId="0" fontId="17" fillId="11" borderId="38" xfId="0" applyFont="1" applyFill="1" applyBorder="1" applyAlignment="1">
      <alignment horizontal="left"/>
    </xf>
    <xf numFmtId="0" fontId="17" fillId="6" borderId="38" xfId="0" applyFont="1" applyFill="1" applyBorder="1" applyAlignment="1">
      <alignment horizontal="left"/>
    </xf>
    <xf numFmtId="0" fontId="0" fillId="6" borderId="44" xfId="0" applyFill="1" applyBorder="1" applyAlignment="1">
      <alignment horizontal="left"/>
    </xf>
    <xf numFmtId="0" fontId="7" fillId="6" borderId="9" xfId="0" applyFont="1" applyFill="1" applyBorder="1"/>
    <xf numFmtId="0" fontId="8" fillId="6" borderId="9" xfId="0" applyFont="1" applyFill="1" applyBorder="1"/>
    <xf numFmtId="0" fontId="9" fillId="6" borderId="14" xfId="0" applyFont="1" applyFill="1" applyBorder="1" applyAlignment="1">
      <alignment horizontal="right"/>
    </xf>
    <xf numFmtId="0" fontId="9" fillId="6" borderId="6" xfId="0" applyFont="1" applyFill="1" applyBorder="1" applyAlignment="1">
      <alignment horizontal="right"/>
    </xf>
    <xf numFmtId="49" fontId="6" fillId="6" borderId="6" xfId="0" applyNumberFormat="1" applyFont="1" applyFill="1" applyBorder="1" applyAlignment="1">
      <alignment horizontal="left"/>
    </xf>
    <xf numFmtId="49" fontId="6" fillId="6" borderId="7" xfId="0" applyNumberFormat="1" applyFont="1" applyFill="1" applyBorder="1" applyAlignment="1">
      <alignment horizontal="left"/>
    </xf>
    <xf numFmtId="0" fontId="8" fillId="0" borderId="29" xfId="0" applyNumberFormat="1" applyFont="1" applyFill="1" applyBorder="1" applyAlignment="1" applyProtection="1">
      <alignment horizontal="center"/>
      <protection locked="0"/>
    </xf>
    <xf numFmtId="0" fontId="7" fillId="0" borderId="26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>
      <alignment horizontal="center"/>
    </xf>
    <xf numFmtId="0" fontId="7" fillId="0" borderId="20" xfId="0" applyNumberFormat="1" applyFont="1" applyFill="1" applyBorder="1" applyAlignment="1">
      <alignment horizontal="center"/>
    </xf>
    <xf numFmtId="0" fontId="7" fillId="0" borderId="21" xfId="0" applyNumberFormat="1" applyFont="1" applyFill="1" applyBorder="1" applyAlignment="1">
      <alignment horizontal="center"/>
    </xf>
    <xf numFmtId="0" fontId="0" fillId="0" borderId="0" xfId="0" applyFill="1"/>
    <xf numFmtId="0" fontId="17" fillId="0" borderId="42" xfId="0" applyFont="1" applyFill="1" applyBorder="1" applyAlignment="1">
      <alignment horizontal="left"/>
    </xf>
    <xf numFmtId="0" fontId="0" fillId="0" borderId="42" xfId="0" applyFill="1" applyBorder="1" applyAlignment="1">
      <alignment horizontal="left"/>
    </xf>
    <xf numFmtId="0" fontId="8" fillId="0" borderId="10" xfId="0" applyNumberFormat="1" applyFont="1" applyFill="1" applyBorder="1" applyAlignment="1" applyProtection="1">
      <alignment horizontal="center"/>
      <protection locked="0"/>
    </xf>
    <xf numFmtId="0" fontId="7" fillId="0" borderId="10" xfId="0" applyNumberFormat="1" applyFont="1" applyFill="1" applyBorder="1" applyAlignment="1" applyProtection="1">
      <alignment horizontal="center"/>
    </xf>
    <xf numFmtId="0" fontId="7" fillId="0" borderId="23" xfId="0" applyNumberFormat="1" applyFont="1" applyFill="1" applyBorder="1" applyAlignment="1">
      <alignment horizontal="center"/>
    </xf>
    <xf numFmtId="0" fontId="7" fillId="0" borderId="24" xfId="0" applyNumberFormat="1" applyFont="1" applyFill="1" applyBorder="1" applyAlignment="1">
      <alignment horizontal="center"/>
    </xf>
    <xf numFmtId="0" fontId="7" fillId="0" borderId="25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 applyProtection="1">
      <alignment horizontal="center"/>
      <protection locked="0"/>
    </xf>
    <xf numFmtId="0" fontId="7" fillId="0" borderId="31" xfId="0" applyNumberFormat="1" applyFont="1" applyFill="1" applyBorder="1" applyAlignment="1" applyProtection="1">
      <alignment horizontal="center"/>
    </xf>
    <xf numFmtId="20" fontId="16" fillId="0" borderId="29" xfId="0" applyNumberFormat="1" applyFont="1" applyFill="1" applyBorder="1" applyAlignment="1">
      <alignment horizontal="center"/>
    </xf>
    <xf numFmtId="0" fontId="10" fillId="0" borderId="14" xfId="0" applyNumberFormat="1" applyFont="1" applyFill="1" applyBorder="1" applyAlignment="1"/>
    <xf numFmtId="0" fontId="7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46" fontId="9" fillId="0" borderId="15" xfId="0" applyNumberFormat="1" applyFont="1" applyFill="1" applyBorder="1" applyAlignment="1" applyProtection="1">
      <alignment horizontal="right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8" fillId="0" borderId="28" xfId="0" applyNumberFormat="1" applyFont="1" applyFill="1" applyBorder="1" applyAlignment="1" applyProtection="1">
      <alignment horizontal="center"/>
      <protection locked="0"/>
    </xf>
    <xf numFmtId="0" fontId="7" fillId="0" borderId="28" xfId="0" applyNumberFormat="1" applyFont="1" applyFill="1" applyBorder="1" applyAlignment="1" applyProtection="1">
      <alignment horizontal="center"/>
    </xf>
    <xf numFmtId="0" fontId="10" fillId="0" borderId="16" xfId="0" applyNumberFormat="1" applyFont="1" applyFill="1" applyBorder="1" applyAlignment="1"/>
    <xf numFmtId="0" fontId="7" fillId="0" borderId="17" xfId="0" applyNumberFormat="1" applyFont="1" applyFill="1" applyBorder="1" applyAlignment="1">
      <alignment horizontal="center"/>
    </xf>
    <xf numFmtId="0" fontId="9" fillId="0" borderId="17" xfId="0" applyNumberFormat="1" applyFont="1" applyFill="1" applyBorder="1"/>
    <xf numFmtId="0" fontId="9" fillId="0" borderId="17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right"/>
    </xf>
    <xf numFmtId="0" fontId="9" fillId="0" borderId="18" xfId="0" applyNumberFormat="1" applyFont="1" applyFill="1" applyBorder="1" applyAlignment="1">
      <alignment horizontal="right"/>
    </xf>
    <xf numFmtId="0" fontId="17" fillId="12" borderId="42" xfId="0" applyFont="1" applyFill="1" applyBorder="1" applyAlignment="1">
      <alignment horizontal="left"/>
    </xf>
    <xf numFmtId="0" fontId="0" fillId="12" borderId="42" xfId="0" applyFill="1" applyBorder="1" applyAlignment="1">
      <alignment horizontal="left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30" xfId="0" applyNumberFormat="1" applyFont="1" applyFill="1" applyBorder="1" applyAlignment="1" applyProtection="1">
      <alignment horizontal="center"/>
      <protection locked="0"/>
    </xf>
    <xf numFmtId="0" fontId="8" fillId="0" borderId="1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8" fillId="0" borderId="8" xfId="0" applyFont="1" applyFill="1" applyBorder="1" applyAlignment="1">
      <alignment horizontal="right"/>
    </xf>
    <xf numFmtId="0" fontId="7" fillId="5" borderId="9" xfId="0" applyFont="1" applyFill="1" applyBorder="1"/>
    <xf numFmtId="0" fontId="8" fillId="5" borderId="9" xfId="0" applyFont="1" applyFill="1" applyBorder="1"/>
    <xf numFmtId="0" fontId="9" fillId="5" borderId="14" xfId="0" applyFont="1" applyFill="1" applyBorder="1" applyAlignment="1">
      <alignment horizontal="right"/>
    </xf>
    <xf numFmtId="0" fontId="9" fillId="5" borderId="6" xfId="0" applyFont="1" applyFill="1" applyBorder="1" applyAlignment="1">
      <alignment horizontal="right"/>
    </xf>
    <xf numFmtId="49" fontId="6" fillId="5" borderId="6" xfId="0" applyNumberFormat="1" applyFont="1" applyFill="1" applyBorder="1" applyAlignment="1">
      <alignment horizontal="left"/>
    </xf>
    <xf numFmtId="49" fontId="6" fillId="5" borderId="7" xfId="0" applyNumberFormat="1" applyFont="1" applyFill="1" applyBorder="1" applyAlignment="1">
      <alignment horizontal="left"/>
    </xf>
    <xf numFmtId="0" fontId="7" fillId="0" borderId="27" xfId="0" applyNumberFormat="1" applyFont="1" applyFill="1" applyBorder="1" applyAlignment="1">
      <alignment horizontal="center"/>
    </xf>
    <xf numFmtId="0" fontId="7" fillId="0" borderId="22" xfId="0" applyNumberFormat="1" applyFont="1" applyFill="1" applyBorder="1" applyAlignment="1">
      <alignment horizontal="center"/>
    </xf>
    <xf numFmtId="0" fontId="7" fillId="13" borderId="9" xfId="0" applyFont="1" applyFill="1" applyBorder="1"/>
    <xf numFmtId="0" fontId="8" fillId="13" borderId="9" xfId="0" applyFont="1" applyFill="1" applyBorder="1"/>
    <xf numFmtId="0" fontId="9" fillId="13" borderId="14" xfId="0" applyFont="1" applyFill="1" applyBorder="1" applyAlignment="1">
      <alignment horizontal="right"/>
    </xf>
    <xf numFmtId="0" fontId="9" fillId="13" borderId="6" xfId="0" applyFont="1" applyFill="1" applyBorder="1" applyAlignment="1">
      <alignment horizontal="right"/>
    </xf>
    <xf numFmtId="49" fontId="6" fillId="13" borderId="6" xfId="0" applyNumberFormat="1" applyFont="1" applyFill="1" applyBorder="1" applyAlignment="1">
      <alignment horizontal="left"/>
    </xf>
    <xf numFmtId="49" fontId="6" fillId="13" borderId="7" xfId="0" applyNumberFormat="1" applyFont="1" applyFill="1" applyBorder="1" applyAlignment="1">
      <alignment horizontal="left"/>
    </xf>
    <xf numFmtId="0" fontId="17" fillId="13" borderId="42" xfId="0" applyFont="1" applyFill="1" applyBorder="1" applyAlignment="1">
      <alignment horizontal="left"/>
    </xf>
    <xf numFmtId="0" fontId="0" fillId="13" borderId="42" xfId="0" applyFill="1" applyBorder="1" applyAlignment="1">
      <alignment horizontal="left"/>
    </xf>
    <xf numFmtId="0" fontId="7" fillId="9" borderId="27" xfId="0" applyNumberFormat="1" applyFont="1" applyFill="1" applyBorder="1" applyAlignment="1">
      <alignment horizontal="center"/>
    </xf>
    <xf numFmtId="0" fontId="7" fillId="9" borderId="22" xfId="0" applyNumberFormat="1" applyFont="1" applyFill="1" applyBorder="1" applyAlignment="1">
      <alignment horizontal="center"/>
    </xf>
    <xf numFmtId="20" fontId="16" fillId="9" borderId="29" xfId="0" applyNumberFormat="1" applyFont="1" applyFill="1" applyBorder="1" applyAlignment="1">
      <alignment horizontal="center"/>
    </xf>
    <xf numFmtId="0" fontId="9" fillId="14" borderId="6" xfId="0" applyFont="1" applyFill="1" applyBorder="1" applyAlignment="1">
      <alignment horizontal="right"/>
    </xf>
    <xf numFmtId="0" fontId="17" fillId="15" borderId="38" xfId="0" applyFont="1" applyFill="1" applyBorder="1"/>
    <xf numFmtId="0" fontId="0" fillId="15" borderId="41" xfId="0" applyFill="1" applyBorder="1"/>
    <xf numFmtId="0" fontId="7" fillId="14" borderId="5" xfId="0" applyFont="1" applyFill="1" applyBorder="1" applyAlignment="1">
      <alignment horizontal="right"/>
    </xf>
    <xf numFmtId="49" fontId="6" fillId="14" borderId="6" xfId="0" applyNumberFormat="1" applyFont="1" applyFill="1" applyBorder="1" applyAlignment="1">
      <alignment horizontal="left"/>
    </xf>
    <xf numFmtId="0" fontId="7" fillId="14" borderId="10" xfId="0" applyFont="1" applyFill="1" applyBorder="1"/>
    <xf numFmtId="0" fontId="7" fillId="14" borderId="0" xfId="0" applyFont="1" applyFill="1" applyBorder="1"/>
    <xf numFmtId="49" fontId="6" fillId="14" borderId="7" xfId="0" applyNumberFormat="1" applyFont="1" applyFill="1" applyBorder="1" applyAlignment="1">
      <alignment horizontal="left"/>
    </xf>
    <xf numFmtId="0" fontId="7" fillId="14" borderId="11" xfId="0" applyFont="1" applyFill="1" applyBorder="1"/>
    <xf numFmtId="0" fontId="7" fillId="14" borderId="3" xfId="0" applyFont="1" applyFill="1" applyBorder="1"/>
    <xf numFmtId="0" fontId="7" fillId="14" borderId="8" xfId="0" applyFont="1" applyFill="1" applyBorder="1" applyAlignment="1">
      <alignment horizontal="right"/>
    </xf>
    <xf numFmtId="0" fontId="9" fillId="14" borderId="14" xfId="0" applyFont="1" applyFill="1" applyBorder="1" applyAlignment="1">
      <alignment horizontal="right"/>
    </xf>
    <xf numFmtId="0" fontId="7" fillId="14" borderId="32" xfId="0" applyFont="1" applyFill="1" applyBorder="1"/>
    <xf numFmtId="0" fontId="7" fillId="14" borderId="1" xfId="0" applyFont="1" applyFill="1" applyBorder="1"/>
    <xf numFmtId="0" fontId="7" fillId="14" borderId="2" xfId="0" applyFont="1" applyFill="1" applyBorder="1" applyAlignment="1">
      <alignment horizontal="right"/>
    </xf>
    <xf numFmtId="0" fontId="17" fillId="16" borderId="38" xfId="0" applyFont="1" applyFill="1" applyBorder="1"/>
    <xf numFmtId="0" fontId="0" fillId="16" borderId="41" xfId="0" applyFill="1" applyBorder="1"/>
    <xf numFmtId="0" fontId="15" fillId="0" borderId="36" xfId="0" applyNumberFormat="1" applyFont="1" applyBorder="1" applyAlignment="1" applyProtection="1">
      <alignment horizontal="center" vertical="center"/>
      <protection locked="0"/>
    </xf>
    <xf numFmtId="0" fontId="15" fillId="0" borderId="37" xfId="0" applyNumberFormat="1" applyFont="1" applyBorder="1" applyAlignment="1" applyProtection="1">
      <alignment horizontal="center" vertical="center"/>
      <protection locked="0"/>
    </xf>
    <xf numFmtId="0" fontId="15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5" fillId="0" borderId="36" xfId="0" applyNumberFormat="1" applyFont="1" applyFill="1" applyBorder="1" applyAlignment="1" applyProtection="1">
      <alignment horizontal="center" vertical="center"/>
      <protection locked="0"/>
    </xf>
    <xf numFmtId="0" fontId="15" fillId="0" borderId="37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32" xfId="0" applyNumberFormat="1" applyFont="1" applyBorder="1" applyAlignment="1" applyProtection="1">
      <alignment horizontal="center" vertical="center"/>
      <protection locked="0"/>
    </xf>
    <xf numFmtId="0" fontId="15" fillId="0" borderId="10" xfId="0" applyNumberFormat="1" applyFont="1" applyBorder="1" applyAlignment="1" applyProtection="1">
      <alignment horizontal="center" vertical="center"/>
      <protection locked="0"/>
    </xf>
    <xf numFmtId="0" fontId="15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36" xfId="0" applyNumberFormat="1" applyFont="1" applyBorder="1" applyAlignment="1" applyProtection="1">
      <alignment horizontal="center"/>
      <protection locked="0"/>
    </xf>
    <xf numFmtId="0" fontId="15" fillId="0" borderId="37" xfId="0" applyNumberFormat="1" applyFont="1" applyBorder="1" applyAlignment="1" applyProtection="1">
      <alignment horizontal="center"/>
      <protection locked="0"/>
    </xf>
    <xf numFmtId="0" fontId="15" fillId="0" borderId="12" xfId="0" applyNumberFormat="1" applyFont="1" applyBorder="1" applyAlignment="1" applyProtection="1">
      <alignment horizontal="center"/>
      <protection locked="0"/>
    </xf>
  </cellXfs>
  <cellStyles count="2">
    <cellStyle name="Normálne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22" name="Picture 5" descr="acr">
          <a:extLst>
            <a:ext uri="{FF2B5EF4-FFF2-40B4-BE49-F238E27FC236}">
              <a16:creationId xmlns:a16="http://schemas.microsoft.com/office/drawing/2014/main" xmlns="" id="{00000000-0008-0000-0000-00009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23" name="Picture 6" descr="skanska_blue">
          <a:extLst>
            <a:ext uri="{FF2B5EF4-FFF2-40B4-BE49-F238E27FC236}">
              <a16:creationId xmlns:a16="http://schemas.microsoft.com/office/drawing/2014/main" xmlns="" id="{00000000-0008-0000-0000-00009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4" name="Picture 7" descr="uem">
          <a:extLst>
            <a:ext uri="{FF2B5EF4-FFF2-40B4-BE49-F238E27FC236}">
              <a16:creationId xmlns:a16="http://schemas.microsoft.com/office/drawing/2014/main" xmlns="" id="{00000000-0008-0000-0000-00009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5" name="Picture 8" descr="fim">
          <a:extLst>
            <a:ext uri="{FF2B5EF4-FFF2-40B4-BE49-F238E27FC236}">
              <a16:creationId xmlns:a16="http://schemas.microsoft.com/office/drawing/2014/main" xmlns="" id="{00000000-0008-0000-0000-00009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6" name="Picture 11" descr="uem">
          <a:extLst>
            <a:ext uri="{FF2B5EF4-FFF2-40B4-BE49-F238E27FC236}">
              <a16:creationId xmlns:a16="http://schemas.microsoft.com/office/drawing/2014/main" xmlns="" id="{00000000-0008-0000-0000-00009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7" name="Picture 12" descr="fim">
          <a:extLst>
            <a:ext uri="{FF2B5EF4-FFF2-40B4-BE49-F238E27FC236}">
              <a16:creationId xmlns:a16="http://schemas.microsoft.com/office/drawing/2014/main" xmlns="" id="{00000000-0008-0000-0000-00009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8" name="Picture 15" descr="uem">
          <a:extLst>
            <a:ext uri="{FF2B5EF4-FFF2-40B4-BE49-F238E27FC236}">
              <a16:creationId xmlns:a16="http://schemas.microsoft.com/office/drawing/2014/main" xmlns="" id="{00000000-0008-0000-0000-00009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9" name="Picture 16" descr="fim">
          <a:extLst>
            <a:ext uri="{FF2B5EF4-FFF2-40B4-BE49-F238E27FC236}">
              <a16:creationId xmlns:a16="http://schemas.microsoft.com/office/drawing/2014/main" xmlns="" id="{00000000-0008-0000-0000-00009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0" name="Picture 19" descr="uem">
          <a:extLst>
            <a:ext uri="{FF2B5EF4-FFF2-40B4-BE49-F238E27FC236}">
              <a16:creationId xmlns:a16="http://schemas.microsoft.com/office/drawing/2014/main" xmlns="" id="{00000000-0008-0000-0000-00009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1" name="Picture 20" descr="fim">
          <a:extLst>
            <a:ext uri="{FF2B5EF4-FFF2-40B4-BE49-F238E27FC236}">
              <a16:creationId xmlns:a16="http://schemas.microsoft.com/office/drawing/2014/main" xmlns="" id="{00000000-0008-0000-0000-00009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2" name="Picture 23" descr="uem">
          <a:extLst>
            <a:ext uri="{FF2B5EF4-FFF2-40B4-BE49-F238E27FC236}">
              <a16:creationId xmlns:a16="http://schemas.microsoft.com/office/drawing/2014/main" xmlns="" id="{00000000-0008-0000-0000-0000A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3" name="Picture 24" descr="fim">
          <a:extLst>
            <a:ext uri="{FF2B5EF4-FFF2-40B4-BE49-F238E27FC236}">
              <a16:creationId xmlns:a16="http://schemas.microsoft.com/office/drawing/2014/main" xmlns="" id="{00000000-0008-0000-0000-0000A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4" name="Picture 25" descr="acr">
          <a:extLst>
            <a:ext uri="{FF2B5EF4-FFF2-40B4-BE49-F238E27FC236}">
              <a16:creationId xmlns:a16="http://schemas.microsoft.com/office/drawing/2014/main" xmlns="" id="{00000000-0008-0000-0000-0000A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5" name="Picture 26" descr="skanska_blue">
          <a:extLst>
            <a:ext uri="{FF2B5EF4-FFF2-40B4-BE49-F238E27FC236}">
              <a16:creationId xmlns:a16="http://schemas.microsoft.com/office/drawing/2014/main" xmlns="" id="{00000000-0008-0000-0000-0000A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6" name="Picture 27" descr="uem">
          <a:extLst>
            <a:ext uri="{FF2B5EF4-FFF2-40B4-BE49-F238E27FC236}">
              <a16:creationId xmlns:a16="http://schemas.microsoft.com/office/drawing/2014/main" xmlns="" id="{00000000-0008-0000-0000-0000A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7" name="Picture 28" descr="fim">
          <a:extLst>
            <a:ext uri="{FF2B5EF4-FFF2-40B4-BE49-F238E27FC236}">
              <a16:creationId xmlns:a16="http://schemas.microsoft.com/office/drawing/2014/main" xmlns="" id="{00000000-0008-0000-0000-0000A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8" name="Picture 29" descr="acr">
          <a:extLst>
            <a:ext uri="{FF2B5EF4-FFF2-40B4-BE49-F238E27FC236}">
              <a16:creationId xmlns:a16="http://schemas.microsoft.com/office/drawing/2014/main" xmlns="" id="{00000000-0008-0000-0000-0000A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9" name="Picture 30" descr="skanska_blue">
          <a:extLst>
            <a:ext uri="{FF2B5EF4-FFF2-40B4-BE49-F238E27FC236}">
              <a16:creationId xmlns:a16="http://schemas.microsoft.com/office/drawing/2014/main" xmlns="" id="{00000000-0008-0000-0000-0000A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0" name="Picture 31" descr="uem">
          <a:extLst>
            <a:ext uri="{FF2B5EF4-FFF2-40B4-BE49-F238E27FC236}">
              <a16:creationId xmlns:a16="http://schemas.microsoft.com/office/drawing/2014/main" xmlns="" id="{00000000-0008-0000-0000-0000A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1" name="Picture 32" descr="fim">
          <a:extLst>
            <a:ext uri="{FF2B5EF4-FFF2-40B4-BE49-F238E27FC236}">
              <a16:creationId xmlns:a16="http://schemas.microsoft.com/office/drawing/2014/main" xmlns="" id="{00000000-0008-0000-0000-0000A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2" name="Picture 33" descr="acr">
          <a:extLst>
            <a:ext uri="{FF2B5EF4-FFF2-40B4-BE49-F238E27FC236}">
              <a16:creationId xmlns:a16="http://schemas.microsoft.com/office/drawing/2014/main" xmlns="" id="{00000000-0008-0000-0000-0000A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3" name="Picture 34" descr="skanska_blue">
          <a:extLst>
            <a:ext uri="{FF2B5EF4-FFF2-40B4-BE49-F238E27FC236}">
              <a16:creationId xmlns:a16="http://schemas.microsoft.com/office/drawing/2014/main" xmlns="" id="{00000000-0008-0000-0000-0000A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4" name="Picture 35" descr="uem">
          <a:extLst>
            <a:ext uri="{FF2B5EF4-FFF2-40B4-BE49-F238E27FC236}">
              <a16:creationId xmlns:a16="http://schemas.microsoft.com/office/drawing/2014/main" xmlns="" id="{00000000-0008-0000-0000-0000A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5" name="Picture 36" descr="fim">
          <a:extLst>
            <a:ext uri="{FF2B5EF4-FFF2-40B4-BE49-F238E27FC236}">
              <a16:creationId xmlns:a16="http://schemas.microsoft.com/office/drawing/2014/main" xmlns="" id="{00000000-0008-0000-0000-0000A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6" name="Picture 37" descr="acr">
          <a:extLst>
            <a:ext uri="{FF2B5EF4-FFF2-40B4-BE49-F238E27FC236}">
              <a16:creationId xmlns:a16="http://schemas.microsoft.com/office/drawing/2014/main" xmlns="" id="{00000000-0008-0000-0000-0000A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7" name="Picture 38" descr="skanska_blue">
          <a:extLst>
            <a:ext uri="{FF2B5EF4-FFF2-40B4-BE49-F238E27FC236}">
              <a16:creationId xmlns:a16="http://schemas.microsoft.com/office/drawing/2014/main" xmlns="" id="{00000000-0008-0000-0000-0000A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8" name="Picture 39" descr="uem">
          <a:extLst>
            <a:ext uri="{FF2B5EF4-FFF2-40B4-BE49-F238E27FC236}">
              <a16:creationId xmlns:a16="http://schemas.microsoft.com/office/drawing/2014/main" xmlns="" id="{00000000-0008-0000-0000-0000B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9" name="Picture 40" descr="fim">
          <a:extLst>
            <a:ext uri="{FF2B5EF4-FFF2-40B4-BE49-F238E27FC236}">
              <a16:creationId xmlns:a16="http://schemas.microsoft.com/office/drawing/2014/main" xmlns="" id="{00000000-0008-0000-0000-0000B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0" name="Picture 41" descr="acr">
          <a:extLst>
            <a:ext uri="{FF2B5EF4-FFF2-40B4-BE49-F238E27FC236}">
              <a16:creationId xmlns:a16="http://schemas.microsoft.com/office/drawing/2014/main" xmlns="" id="{00000000-0008-0000-0000-0000B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1" name="Picture 42" descr="skanska_blue">
          <a:extLst>
            <a:ext uri="{FF2B5EF4-FFF2-40B4-BE49-F238E27FC236}">
              <a16:creationId xmlns:a16="http://schemas.microsoft.com/office/drawing/2014/main" xmlns="" id="{00000000-0008-0000-0000-0000B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2" name="Picture 43" descr="uem">
          <a:extLst>
            <a:ext uri="{FF2B5EF4-FFF2-40B4-BE49-F238E27FC236}">
              <a16:creationId xmlns:a16="http://schemas.microsoft.com/office/drawing/2014/main" xmlns="" id="{00000000-0008-0000-0000-0000B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3" name="Picture 44" descr="fim">
          <a:extLst>
            <a:ext uri="{FF2B5EF4-FFF2-40B4-BE49-F238E27FC236}">
              <a16:creationId xmlns:a16="http://schemas.microsoft.com/office/drawing/2014/main" xmlns="" id="{00000000-0008-0000-0000-0000B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4" name="Picture 45" descr="acr">
          <a:extLst>
            <a:ext uri="{FF2B5EF4-FFF2-40B4-BE49-F238E27FC236}">
              <a16:creationId xmlns:a16="http://schemas.microsoft.com/office/drawing/2014/main" xmlns="" id="{00000000-0008-0000-0000-0000B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5" name="Picture 46" descr="skanska_blue">
          <a:extLst>
            <a:ext uri="{FF2B5EF4-FFF2-40B4-BE49-F238E27FC236}">
              <a16:creationId xmlns:a16="http://schemas.microsoft.com/office/drawing/2014/main" xmlns="" id="{00000000-0008-0000-0000-0000B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6" name="Picture 47" descr="uem">
          <a:extLst>
            <a:ext uri="{FF2B5EF4-FFF2-40B4-BE49-F238E27FC236}">
              <a16:creationId xmlns:a16="http://schemas.microsoft.com/office/drawing/2014/main" xmlns="" id="{00000000-0008-0000-0000-0000B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7" name="Picture 48" descr="fim">
          <a:extLst>
            <a:ext uri="{FF2B5EF4-FFF2-40B4-BE49-F238E27FC236}">
              <a16:creationId xmlns:a16="http://schemas.microsoft.com/office/drawing/2014/main" xmlns="" id="{00000000-0008-0000-0000-0000B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8" name="Picture 49" descr="acr">
          <a:extLst>
            <a:ext uri="{FF2B5EF4-FFF2-40B4-BE49-F238E27FC236}">
              <a16:creationId xmlns:a16="http://schemas.microsoft.com/office/drawing/2014/main" xmlns="" id="{00000000-0008-0000-0000-0000B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9" name="Picture 50" descr="skanska_blue">
          <a:extLst>
            <a:ext uri="{FF2B5EF4-FFF2-40B4-BE49-F238E27FC236}">
              <a16:creationId xmlns:a16="http://schemas.microsoft.com/office/drawing/2014/main" xmlns="" id="{00000000-0008-0000-0000-0000B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0" name="Picture 51" descr="uem">
          <a:extLst>
            <a:ext uri="{FF2B5EF4-FFF2-40B4-BE49-F238E27FC236}">
              <a16:creationId xmlns:a16="http://schemas.microsoft.com/office/drawing/2014/main" xmlns="" id="{00000000-0008-0000-0000-0000B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1" name="Picture 52" descr="fim">
          <a:extLst>
            <a:ext uri="{FF2B5EF4-FFF2-40B4-BE49-F238E27FC236}">
              <a16:creationId xmlns:a16="http://schemas.microsoft.com/office/drawing/2014/main" xmlns="" id="{00000000-0008-0000-0000-0000B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2" name="Picture 53" descr="acr">
          <a:extLst>
            <a:ext uri="{FF2B5EF4-FFF2-40B4-BE49-F238E27FC236}">
              <a16:creationId xmlns:a16="http://schemas.microsoft.com/office/drawing/2014/main" xmlns="" id="{00000000-0008-0000-0000-0000B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3" name="Picture 54" descr="skanska_blue">
          <a:extLst>
            <a:ext uri="{FF2B5EF4-FFF2-40B4-BE49-F238E27FC236}">
              <a16:creationId xmlns:a16="http://schemas.microsoft.com/office/drawing/2014/main" xmlns="" id="{00000000-0008-0000-0000-0000B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4" name="Picture 55" descr="uem">
          <a:extLst>
            <a:ext uri="{FF2B5EF4-FFF2-40B4-BE49-F238E27FC236}">
              <a16:creationId xmlns:a16="http://schemas.microsoft.com/office/drawing/2014/main" xmlns="" id="{00000000-0008-0000-0000-0000C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5" name="Picture 56" descr="fim">
          <a:extLst>
            <a:ext uri="{FF2B5EF4-FFF2-40B4-BE49-F238E27FC236}">
              <a16:creationId xmlns:a16="http://schemas.microsoft.com/office/drawing/2014/main" xmlns="" id="{00000000-0008-0000-0000-0000C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6" name="Picture 57" descr="acr">
          <a:extLst>
            <a:ext uri="{FF2B5EF4-FFF2-40B4-BE49-F238E27FC236}">
              <a16:creationId xmlns:a16="http://schemas.microsoft.com/office/drawing/2014/main" xmlns="" id="{00000000-0008-0000-0000-0000C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7" name="Picture 58" descr="skanska_blue">
          <a:extLst>
            <a:ext uri="{FF2B5EF4-FFF2-40B4-BE49-F238E27FC236}">
              <a16:creationId xmlns:a16="http://schemas.microsoft.com/office/drawing/2014/main" xmlns="" id="{00000000-0008-0000-0000-0000C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8" name="Picture 59" descr="uem">
          <a:extLst>
            <a:ext uri="{FF2B5EF4-FFF2-40B4-BE49-F238E27FC236}">
              <a16:creationId xmlns:a16="http://schemas.microsoft.com/office/drawing/2014/main" xmlns="" id="{00000000-0008-0000-0000-0000C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9" name="Picture 60" descr="fim">
          <a:extLst>
            <a:ext uri="{FF2B5EF4-FFF2-40B4-BE49-F238E27FC236}">
              <a16:creationId xmlns:a16="http://schemas.microsoft.com/office/drawing/2014/main" xmlns="" id="{00000000-0008-0000-0000-0000C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0" name="Picture 61" descr="acr">
          <a:extLst>
            <a:ext uri="{FF2B5EF4-FFF2-40B4-BE49-F238E27FC236}">
              <a16:creationId xmlns:a16="http://schemas.microsoft.com/office/drawing/2014/main" xmlns="" id="{00000000-0008-0000-0000-0000C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1" name="Picture 62" descr="skanska_blue">
          <a:extLst>
            <a:ext uri="{FF2B5EF4-FFF2-40B4-BE49-F238E27FC236}">
              <a16:creationId xmlns:a16="http://schemas.microsoft.com/office/drawing/2014/main" xmlns="" id="{00000000-0008-0000-0000-0000C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2" name="Picture 63" descr="uem">
          <a:extLst>
            <a:ext uri="{FF2B5EF4-FFF2-40B4-BE49-F238E27FC236}">
              <a16:creationId xmlns:a16="http://schemas.microsoft.com/office/drawing/2014/main" xmlns="" id="{00000000-0008-0000-0000-0000C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3" name="Picture 64" descr="fim">
          <a:extLst>
            <a:ext uri="{FF2B5EF4-FFF2-40B4-BE49-F238E27FC236}">
              <a16:creationId xmlns:a16="http://schemas.microsoft.com/office/drawing/2014/main" xmlns="" id="{00000000-0008-0000-0000-0000C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4" name="Picture 65" descr="acr">
          <a:extLst>
            <a:ext uri="{FF2B5EF4-FFF2-40B4-BE49-F238E27FC236}">
              <a16:creationId xmlns:a16="http://schemas.microsoft.com/office/drawing/2014/main" xmlns="" id="{00000000-0008-0000-0000-0000C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5" name="Picture 66" descr="skanska_blue">
          <a:extLst>
            <a:ext uri="{FF2B5EF4-FFF2-40B4-BE49-F238E27FC236}">
              <a16:creationId xmlns:a16="http://schemas.microsoft.com/office/drawing/2014/main" xmlns="" id="{00000000-0008-0000-0000-0000C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6" name="Picture 67" descr="uem">
          <a:extLst>
            <a:ext uri="{FF2B5EF4-FFF2-40B4-BE49-F238E27FC236}">
              <a16:creationId xmlns:a16="http://schemas.microsoft.com/office/drawing/2014/main" xmlns="" id="{00000000-0008-0000-0000-0000C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7" name="Picture 68" descr="fim">
          <a:extLst>
            <a:ext uri="{FF2B5EF4-FFF2-40B4-BE49-F238E27FC236}">
              <a16:creationId xmlns:a16="http://schemas.microsoft.com/office/drawing/2014/main" xmlns="" id="{00000000-0008-0000-0000-0000C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8" name="Picture 69" descr="acr">
          <a:extLst>
            <a:ext uri="{FF2B5EF4-FFF2-40B4-BE49-F238E27FC236}">
              <a16:creationId xmlns:a16="http://schemas.microsoft.com/office/drawing/2014/main" xmlns="" id="{00000000-0008-0000-0000-0000C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9" name="Picture 70" descr="skanska_blue">
          <a:extLst>
            <a:ext uri="{FF2B5EF4-FFF2-40B4-BE49-F238E27FC236}">
              <a16:creationId xmlns:a16="http://schemas.microsoft.com/office/drawing/2014/main" xmlns="" id="{00000000-0008-0000-0000-0000C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0" name="Picture 71" descr="uem">
          <a:extLst>
            <a:ext uri="{FF2B5EF4-FFF2-40B4-BE49-F238E27FC236}">
              <a16:creationId xmlns:a16="http://schemas.microsoft.com/office/drawing/2014/main" xmlns="" id="{00000000-0008-0000-0000-0000D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1" name="Picture 72" descr="fim">
          <a:extLst>
            <a:ext uri="{FF2B5EF4-FFF2-40B4-BE49-F238E27FC236}">
              <a16:creationId xmlns:a16="http://schemas.microsoft.com/office/drawing/2014/main" xmlns="" id="{00000000-0008-0000-0000-0000D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2" name="Picture 73" descr="acr">
          <a:extLst>
            <a:ext uri="{FF2B5EF4-FFF2-40B4-BE49-F238E27FC236}">
              <a16:creationId xmlns:a16="http://schemas.microsoft.com/office/drawing/2014/main" xmlns="" id="{00000000-0008-0000-0000-0000D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3" name="Picture 74" descr="skanska_blue">
          <a:extLst>
            <a:ext uri="{FF2B5EF4-FFF2-40B4-BE49-F238E27FC236}">
              <a16:creationId xmlns:a16="http://schemas.microsoft.com/office/drawing/2014/main" xmlns="" id="{00000000-0008-0000-0000-0000D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4" name="Picture 75" descr="uem">
          <a:extLst>
            <a:ext uri="{FF2B5EF4-FFF2-40B4-BE49-F238E27FC236}">
              <a16:creationId xmlns:a16="http://schemas.microsoft.com/office/drawing/2014/main" xmlns="" id="{00000000-0008-0000-0000-0000D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5" name="Picture 76" descr="fim">
          <a:extLst>
            <a:ext uri="{FF2B5EF4-FFF2-40B4-BE49-F238E27FC236}">
              <a16:creationId xmlns:a16="http://schemas.microsoft.com/office/drawing/2014/main" xmlns="" id="{00000000-0008-0000-0000-0000D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6" name="Picture 77" descr="acr">
          <a:extLst>
            <a:ext uri="{FF2B5EF4-FFF2-40B4-BE49-F238E27FC236}">
              <a16:creationId xmlns:a16="http://schemas.microsoft.com/office/drawing/2014/main" xmlns="" id="{00000000-0008-0000-0000-0000D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7" name="Picture 78" descr="skanska_blue">
          <a:extLst>
            <a:ext uri="{FF2B5EF4-FFF2-40B4-BE49-F238E27FC236}">
              <a16:creationId xmlns:a16="http://schemas.microsoft.com/office/drawing/2014/main" xmlns="" id="{00000000-0008-0000-0000-0000D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8" name="Picture 79" descr="uem">
          <a:extLst>
            <a:ext uri="{FF2B5EF4-FFF2-40B4-BE49-F238E27FC236}">
              <a16:creationId xmlns:a16="http://schemas.microsoft.com/office/drawing/2014/main" xmlns="" id="{00000000-0008-0000-0000-0000D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9" name="Picture 80" descr="fim">
          <a:extLst>
            <a:ext uri="{FF2B5EF4-FFF2-40B4-BE49-F238E27FC236}">
              <a16:creationId xmlns:a16="http://schemas.microsoft.com/office/drawing/2014/main" xmlns="" id="{00000000-0008-0000-0000-0000D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0" name="Rectangle 81" descr="smf">
          <a:extLst>
            <a:ext uri="{FF2B5EF4-FFF2-40B4-BE49-F238E27FC236}">
              <a16:creationId xmlns:a16="http://schemas.microsoft.com/office/drawing/2014/main" xmlns="" id="{00000000-0008-0000-0000-0000DAE7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1" name="Rectangle 82" descr="smf">
          <a:extLst>
            <a:ext uri="{FF2B5EF4-FFF2-40B4-BE49-F238E27FC236}">
              <a16:creationId xmlns:a16="http://schemas.microsoft.com/office/drawing/2014/main" xmlns="" id="{00000000-0008-0000-0000-0000DBE7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2" name="Picture 84" descr="uem">
          <a:extLst>
            <a:ext uri="{FF2B5EF4-FFF2-40B4-BE49-F238E27FC236}">
              <a16:creationId xmlns:a16="http://schemas.microsoft.com/office/drawing/2014/main" xmlns="" id="{00000000-0008-0000-0000-0000D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3" name="Picture 85" descr="fim">
          <a:extLst>
            <a:ext uri="{FF2B5EF4-FFF2-40B4-BE49-F238E27FC236}">
              <a16:creationId xmlns:a16="http://schemas.microsoft.com/office/drawing/2014/main" xmlns="" id="{00000000-0008-0000-0000-0000D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94" name="Picture 86" descr="acr">
          <a:extLst>
            <a:ext uri="{FF2B5EF4-FFF2-40B4-BE49-F238E27FC236}">
              <a16:creationId xmlns:a16="http://schemas.microsoft.com/office/drawing/2014/main" xmlns="" id="{00000000-0008-0000-0000-0000D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95" name="Picture 87" descr="skanska_blue">
          <a:extLst>
            <a:ext uri="{FF2B5EF4-FFF2-40B4-BE49-F238E27FC236}">
              <a16:creationId xmlns:a16="http://schemas.microsoft.com/office/drawing/2014/main" xmlns="" id="{00000000-0008-0000-0000-0000D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6" name="Picture 88" descr="uem">
          <a:extLst>
            <a:ext uri="{FF2B5EF4-FFF2-40B4-BE49-F238E27FC236}">
              <a16:creationId xmlns:a16="http://schemas.microsoft.com/office/drawing/2014/main" xmlns="" id="{00000000-0008-0000-0000-0000E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7" name="Picture 89" descr="fim">
          <a:extLst>
            <a:ext uri="{FF2B5EF4-FFF2-40B4-BE49-F238E27FC236}">
              <a16:creationId xmlns:a16="http://schemas.microsoft.com/office/drawing/2014/main" xmlns="" id="{00000000-0008-0000-0000-0000E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8" name="Picture 90" descr="uem">
          <a:extLst>
            <a:ext uri="{FF2B5EF4-FFF2-40B4-BE49-F238E27FC236}">
              <a16:creationId xmlns:a16="http://schemas.microsoft.com/office/drawing/2014/main" xmlns="" id="{00000000-0008-0000-0000-0000E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9" name="Picture 91" descr="fim">
          <a:extLst>
            <a:ext uri="{FF2B5EF4-FFF2-40B4-BE49-F238E27FC236}">
              <a16:creationId xmlns:a16="http://schemas.microsoft.com/office/drawing/2014/main" xmlns="" id="{00000000-0008-0000-0000-0000E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0" name="Picture 92" descr="uem">
          <a:extLst>
            <a:ext uri="{FF2B5EF4-FFF2-40B4-BE49-F238E27FC236}">
              <a16:creationId xmlns:a16="http://schemas.microsoft.com/office/drawing/2014/main" xmlns="" id="{00000000-0008-0000-0000-0000E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1" name="Picture 93" descr="fim">
          <a:extLst>
            <a:ext uri="{FF2B5EF4-FFF2-40B4-BE49-F238E27FC236}">
              <a16:creationId xmlns:a16="http://schemas.microsoft.com/office/drawing/2014/main" xmlns="" id="{00000000-0008-0000-0000-0000E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2" name="Picture 94" descr="uem">
          <a:extLst>
            <a:ext uri="{FF2B5EF4-FFF2-40B4-BE49-F238E27FC236}">
              <a16:creationId xmlns:a16="http://schemas.microsoft.com/office/drawing/2014/main" xmlns="" id="{00000000-0008-0000-0000-0000E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3" name="Picture 95" descr="fim">
          <a:extLst>
            <a:ext uri="{FF2B5EF4-FFF2-40B4-BE49-F238E27FC236}">
              <a16:creationId xmlns:a16="http://schemas.microsoft.com/office/drawing/2014/main" xmlns="" id="{00000000-0008-0000-0000-0000E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4" name="Picture 96" descr="uem">
          <a:extLst>
            <a:ext uri="{FF2B5EF4-FFF2-40B4-BE49-F238E27FC236}">
              <a16:creationId xmlns:a16="http://schemas.microsoft.com/office/drawing/2014/main" xmlns="" id="{00000000-0008-0000-0000-0000E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5" name="Picture 97" descr="fim">
          <a:extLst>
            <a:ext uri="{FF2B5EF4-FFF2-40B4-BE49-F238E27FC236}">
              <a16:creationId xmlns:a16="http://schemas.microsoft.com/office/drawing/2014/main" xmlns="" id="{00000000-0008-0000-0000-0000E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06" name="Picture 98" descr="acr">
          <a:extLst>
            <a:ext uri="{FF2B5EF4-FFF2-40B4-BE49-F238E27FC236}">
              <a16:creationId xmlns:a16="http://schemas.microsoft.com/office/drawing/2014/main" xmlns="" id="{00000000-0008-0000-0000-0000E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07" name="Picture 99" descr="skanska_blue">
          <a:extLst>
            <a:ext uri="{FF2B5EF4-FFF2-40B4-BE49-F238E27FC236}">
              <a16:creationId xmlns:a16="http://schemas.microsoft.com/office/drawing/2014/main" xmlns="" id="{00000000-0008-0000-0000-0000E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8" name="Picture 100" descr="uem">
          <a:extLst>
            <a:ext uri="{FF2B5EF4-FFF2-40B4-BE49-F238E27FC236}">
              <a16:creationId xmlns:a16="http://schemas.microsoft.com/office/drawing/2014/main" xmlns="" id="{00000000-0008-0000-0000-0000E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9" name="Picture 101" descr="fim">
          <a:extLst>
            <a:ext uri="{FF2B5EF4-FFF2-40B4-BE49-F238E27FC236}">
              <a16:creationId xmlns:a16="http://schemas.microsoft.com/office/drawing/2014/main" xmlns="" id="{00000000-0008-0000-0000-0000E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0" name="Picture 102" descr="acr">
          <a:extLst>
            <a:ext uri="{FF2B5EF4-FFF2-40B4-BE49-F238E27FC236}">
              <a16:creationId xmlns:a16="http://schemas.microsoft.com/office/drawing/2014/main" xmlns="" id="{00000000-0008-0000-0000-0000E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1" name="Picture 103" descr="skanska_blue">
          <a:extLst>
            <a:ext uri="{FF2B5EF4-FFF2-40B4-BE49-F238E27FC236}">
              <a16:creationId xmlns:a16="http://schemas.microsoft.com/office/drawing/2014/main" xmlns="" id="{00000000-0008-0000-0000-0000E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2" name="Picture 104" descr="uem">
          <a:extLst>
            <a:ext uri="{FF2B5EF4-FFF2-40B4-BE49-F238E27FC236}">
              <a16:creationId xmlns:a16="http://schemas.microsoft.com/office/drawing/2014/main" xmlns="" id="{00000000-0008-0000-0000-0000F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3" name="Picture 105" descr="fim">
          <a:extLst>
            <a:ext uri="{FF2B5EF4-FFF2-40B4-BE49-F238E27FC236}">
              <a16:creationId xmlns:a16="http://schemas.microsoft.com/office/drawing/2014/main" xmlns="" id="{00000000-0008-0000-0000-0000F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4" name="Picture 106" descr="acr">
          <a:extLst>
            <a:ext uri="{FF2B5EF4-FFF2-40B4-BE49-F238E27FC236}">
              <a16:creationId xmlns:a16="http://schemas.microsoft.com/office/drawing/2014/main" xmlns="" id="{00000000-0008-0000-0000-0000F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5" name="Picture 107" descr="skanska_blue">
          <a:extLst>
            <a:ext uri="{FF2B5EF4-FFF2-40B4-BE49-F238E27FC236}">
              <a16:creationId xmlns:a16="http://schemas.microsoft.com/office/drawing/2014/main" xmlns="" id="{00000000-0008-0000-0000-0000F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6" name="Picture 108" descr="uem">
          <a:extLst>
            <a:ext uri="{FF2B5EF4-FFF2-40B4-BE49-F238E27FC236}">
              <a16:creationId xmlns:a16="http://schemas.microsoft.com/office/drawing/2014/main" xmlns="" id="{00000000-0008-0000-0000-0000F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7" name="Picture 109" descr="fim">
          <a:extLst>
            <a:ext uri="{FF2B5EF4-FFF2-40B4-BE49-F238E27FC236}">
              <a16:creationId xmlns:a16="http://schemas.microsoft.com/office/drawing/2014/main" xmlns="" id="{00000000-0008-0000-0000-0000F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8" name="Picture 110" descr="acr">
          <a:extLst>
            <a:ext uri="{FF2B5EF4-FFF2-40B4-BE49-F238E27FC236}">
              <a16:creationId xmlns:a16="http://schemas.microsoft.com/office/drawing/2014/main" xmlns="" id="{00000000-0008-0000-0000-0000F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9" name="Picture 111" descr="skanska_blue">
          <a:extLst>
            <a:ext uri="{FF2B5EF4-FFF2-40B4-BE49-F238E27FC236}">
              <a16:creationId xmlns:a16="http://schemas.microsoft.com/office/drawing/2014/main" xmlns="" id="{00000000-0008-0000-0000-0000F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0" name="Picture 112" descr="uem">
          <a:extLst>
            <a:ext uri="{FF2B5EF4-FFF2-40B4-BE49-F238E27FC236}">
              <a16:creationId xmlns:a16="http://schemas.microsoft.com/office/drawing/2014/main" xmlns="" id="{00000000-0008-0000-0000-0000F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1" name="Picture 113" descr="fim">
          <a:extLst>
            <a:ext uri="{FF2B5EF4-FFF2-40B4-BE49-F238E27FC236}">
              <a16:creationId xmlns:a16="http://schemas.microsoft.com/office/drawing/2014/main" xmlns="" id="{00000000-0008-0000-0000-0000F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2" name="Picture 114" descr="acr">
          <a:extLst>
            <a:ext uri="{FF2B5EF4-FFF2-40B4-BE49-F238E27FC236}">
              <a16:creationId xmlns:a16="http://schemas.microsoft.com/office/drawing/2014/main" xmlns="" id="{00000000-0008-0000-0000-0000F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3" name="Picture 115" descr="skanska_blue">
          <a:extLst>
            <a:ext uri="{FF2B5EF4-FFF2-40B4-BE49-F238E27FC236}">
              <a16:creationId xmlns:a16="http://schemas.microsoft.com/office/drawing/2014/main" xmlns="" id="{00000000-0008-0000-0000-0000F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4" name="Picture 116" descr="uem">
          <a:extLst>
            <a:ext uri="{FF2B5EF4-FFF2-40B4-BE49-F238E27FC236}">
              <a16:creationId xmlns:a16="http://schemas.microsoft.com/office/drawing/2014/main" xmlns="" id="{00000000-0008-0000-0000-0000F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5" name="Picture 117" descr="fim">
          <a:extLst>
            <a:ext uri="{FF2B5EF4-FFF2-40B4-BE49-F238E27FC236}">
              <a16:creationId xmlns:a16="http://schemas.microsoft.com/office/drawing/2014/main" xmlns="" id="{00000000-0008-0000-0000-0000F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6" name="Picture 118" descr="acr">
          <a:extLst>
            <a:ext uri="{FF2B5EF4-FFF2-40B4-BE49-F238E27FC236}">
              <a16:creationId xmlns:a16="http://schemas.microsoft.com/office/drawing/2014/main" xmlns="" id="{00000000-0008-0000-0000-0000F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7" name="Picture 119" descr="skanska_blue">
          <a:extLst>
            <a:ext uri="{FF2B5EF4-FFF2-40B4-BE49-F238E27FC236}">
              <a16:creationId xmlns:a16="http://schemas.microsoft.com/office/drawing/2014/main" xmlns="" id="{00000000-0008-0000-0000-0000F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8" name="Picture 120" descr="uem">
          <a:extLst>
            <a:ext uri="{FF2B5EF4-FFF2-40B4-BE49-F238E27FC236}">
              <a16:creationId xmlns:a16="http://schemas.microsoft.com/office/drawing/2014/main" xmlns="" id="{00000000-0008-0000-0000-00000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9" name="Picture 121" descr="fim">
          <a:extLst>
            <a:ext uri="{FF2B5EF4-FFF2-40B4-BE49-F238E27FC236}">
              <a16:creationId xmlns:a16="http://schemas.microsoft.com/office/drawing/2014/main" xmlns="" id="{00000000-0008-0000-0000-00000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0" name="Picture 122" descr="acr">
          <a:extLst>
            <a:ext uri="{FF2B5EF4-FFF2-40B4-BE49-F238E27FC236}">
              <a16:creationId xmlns:a16="http://schemas.microsoft.com/office/drawing/2014/main" xmlns="" id="{00000000-0008-0000-0000-00000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1" name="Picture 123" descr="skanska_blue">
          <a:extLst>
            <a:ext uri="{FF2B5EF4-FFF2-40B4-BE49-F238E27FC236}">
              <a16:creationId xmlns:a16="http://schemas.microsoft.com/office/drawing/2014/main" xmlns="" id="{00000000-0008-0000-0000-00000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2" name="Picture 124" descr="uem">
          <a:extLst>
            <a:ext uri="{FF2B5EF4-FFF2-40B4-BE49-F238E27FC236}">
              <a16:creationId xmlns:a16="http://schemas.microsoft.com/office/drawing/2014/main" xmlns="" id="{00000000-0008-0000-0000-00000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3" name="Picture 125" descr="fim">
          <a:extLst>
            <a:ext uri="{FF2B5EF4-FFF2-40B4-BE49-F238E27FC236}">
              <a16:creationId xmlns:a16="http://schemas.microsoft.com/office/drawing/2014/main" xmlns="" id="{00000000-0008-0000-0000-00000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4" name="Picture 126" descr="acr">
          <a:extLst>
            <a:ext uri="{FF2B5EF4-FFF2-40B4-BE49-F238E27FC236}">
              <a16:creationId xmlns:a16="http://schemas.microsoft.com/office/drawing/2014/main" xmlns="" id="{00000000-0008-0000-0000-00000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5" name="Picture 127" descr="skanska_blue">
          <a:extLst>
            <a:ext uri="{FF2B5EF4-FFF2-40B4-BE49-F238E27FC236}">
              <a16:creationId xmlns:a16="http://schemas.microsoft.com/office/drawing/2014/main" xmlns="" id="{00000000-0008-0000-0000-00000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6" name="Picture 128" descr="uem">
          <a:extLst>
            <a:ext uri="{FF2B5EF4-FFF2-40B4-BE49-F238E27FC236}">
              <a16:creationId xmlns:a16="http://schemas.microsoft.com/office/drawing/2014/main" xmlns="" id="{00000000-0008-0000-0000-00000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7" name="Picture 129" descr="fim">
          <a:extLst>
            <a:ext uri="{FF2B5EF4-FFF2-40B4-BE49-F238E27FC236}">
              <a16:creationId xmlns:a16="http://schemas.microsoft.com/office/drawing/2014/main" xmlns="" id="{00000000-0008-0000-0000-00000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8" name="Picture 130" descr="acr">
          <a:extLst>
            <a:ext uri="{FF2B5EF4-FFF2-40B4-BE49-F238E27FC236}">
              <a16:creationId xmlns:a16="http://schemas.microsoft.com/office/drawing/2014/main" xmlns="" id="{00000000-0008-0000-0000-00000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9" name="Picture 131" descr="skanska_blue">
          <a:extLst>
            <a:ext uri="{FF2B5EF4-FFF2-40B4-BE49-F238E27FC236}">
              <a16:creationId xmlns:a16="http://schemas.microsoft.com/office/drawing/2014/main" xmlns="" id="{00000000-0008-0000-0000-00000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0" name="Picture 132" descr="uem">
          <a:extLst>
            <a:ext uri="{FF2B5EF4-FFF2-40B4-BE49-F238E27FC236}">
              <a16:creationId xmlns:a16="http://schemas.microsoft.com/office/drawing/2014/main" xmlns="" id="{00000000-0008-0000-0000-00000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1" name="Picture 133" descr="fim">
          <a:extLst>
            <a:ext uri="{FF2B5EF4-FFF2-40B4-BE49-F238E27FC236}">
              <a16:creationId xmlns:a16="http://schemas.microsoft.com/office/drawing/2014/main" xmlns="" id="{00000000-0008-0000-0000-00000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2" name="Picture 134" descr="acr">
          <a:extLst>
            <a:ext uri="{FF2B5EF4-FFF2-40B4-BE49-F238E27FC236}">
              <a16:creationId xmlns:a16="http://schemas.microsoft.com/office/drawing/2014/main" xmlns="" id="{00000000-0008-0000-0000-00000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3" name="Picture 135" descr="skanska_blue">
          <a:extLst>
            <a:ext uri="{FF2B5EF4-FFF2-40B4-BE49-F238E27FC236}">
              <a16:creationId xmlns:a16="http://schemas.microsoft.com/office/drawing/2014/main" xmlns="" id="{00000000-0008-0000-0000-00000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4" name="Picture 136" descr="uem">
          <a:extLst>
            <a:ext uri="{FF2B5EF4-FFF2-40B4-BE49-F238E27FC236}">
              <a16:creationId xmlns:a16="http://schemas.microsoft.com/office/drawing/2014/main" xmlns="" id="{00000000-0008-0000-0000-00001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5" name="Picture 137" descr="fim">
          <a:extLst>
            <a:ext uri="{FF2B5EF4-FFF2-40B4-BE49-F238E27FC236}">
              <a16:creationId xmlns:a16="http://schemas.microsoft.com/office/drawing/2014/main" xmlns="" id="{00000000-0008-0000-0000-00001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6" name="Picture 138" descr="acr">
          <a:extLst>
            <a:ext uri="{FF2B5EF4-FFF2-40B4-BE49-F238E27FC236}">
              <a16:creationId xmlns:a16="http://schemas.microsoft.com/office/drawing/2014/main" xmlns="" id="{00000000-0008-0000-0000-00001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7" name="Picture 139" descr="skanska_blue">
          <a:extLst>
            <a:ext uri="{FF2B5EF4-FFF2-40B4-BE49-F238E27FC236}">
              <a16:creationId xmlns:a16="http://schemas.microsoft.com/office/drawing/2014/main" xmlns="" id="{00000000-0008-0000-0000-00001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8" name="Picture 140" descr="uem">
          <a:extLst>
            <a:ext uri="{FF2B5EF4-FFF2-40B4-BE49-F238E27FC236}">
              <a16:creationId xmlns:a16="http://schemas.microsoft.com/office/drawing/2014/main" xmlns="" id="{00000000-0008-0000-0000-00001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9" name="Picture 141" descr="fim">
          <a:extLst>
            <a:ext uri="{FF2B5EF4-FFF2-40B4-BE49-F238E27FC236}">
              <a16:creationId xmlns:a16="http://schemas.microsoft.com/office/drawing/2014/main" xmlns="" id="{00000000-0008-0000-0000-00001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0" name="Picture 142" descr="acr">
          <a:extLst>
            <a:ext uri="{FF2B5EF4-FFF2-40B4-BE49-F238E27FC236}">
              <a16:creationId xmlns:a16="http://schemas.microsoft.com/office/drawing/2014/main" xmlns="" id="{00000000-0008-0000-0000-00001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1" name="Picture 143" descr="skanska_blue">
          <a:extLst>
            <a:ext uri="{FF2B5EF4-FFF2-40B4-BE49-F238E27FC236}">
              <a16:creationId xmlns:a16="http://schemas.microsoft.com/office/drawing/2014/main" xmlns="" id="{00000000-0008-0000-0000-00001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2" name="Picture 144" descr="uem">
          <a:extLst>
            <a:ext uri="{FF2B5EF4-FFF2-40B4-BE49-F238E27FC236}">
              <a16:creationId xmlns:a16="http://schemas.microsoft.com/office/drawing/2014/main" xmlns="" id="{00000000-0008-0000-0000-00001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3" name="Picture 145" descr="fim">
          <a:extLst>
            <a:ext uri="{FF2B5EF4-FFF2-40B4-BE49-F238E27FC236}">
              <a16:creationId xmlns:a16="http://schemas.microsoft.com/office/drawing/2014/main" xmlns="" id="{00000000-0008-0000-0000-00001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4" name="Picture 146" descr="acr">
          <a:extLst>
            <a:ext uri="{FF2B5EF4-FFF2-40B4-BE49-F238E27FC236}">
              <a16:creationId xmlns:a16="http://schemas.microsoft.com/office/drawing/2014/main" xmlns="" id="{00000000-0008-0000-0000-00001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5" name="Picture 147" descr="skanska_blue">
          <a:extLst>
            <a:ext uri="{FF2B5EF4-FFF2-40B4-BE49-F238E27FC236}">
              <a16:creationId xmlns:a16="http://schemas.microsoft.com/office/drawing/2014/main" xmlns="" id="{00000000-0008-0000-0000-00001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6" name="Picture 148" descr="uem">
          <a:extLst>
            <a:ext uri="{FF2B5EF4-FFF2-40B4-BE49-F238E27FC236}">
              <a16:creationId xmlns:a16="http://schemas.microsoft.com/office/drawing/2014/main" xmlns="" id="{00000000-0008-0000-0000-00001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7" name="Picture 149" descr="fim">
          <a:extLst>
            <a:ext uri="{FF2B5EF4-FFF2-40B4-BE49-F238E27FC236}">
              <a16:creationId xmlns:a16="http://schemas.microsoft.com/office/drawing/2014/main" xmlns="" id="{00000000-0008-0000-0000-00001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8" name="Picture 150" descr="acr">
          <a:extLst>
            <a:ext uri="{FF2B5EF4-FFF2-40B4-BE49-F238E27FC236}">
              <a16:creationId xmlns:a16="http://schemas.microsoft.com/office/drawing/2014/main" xmlns="" id="{00000000-0008-0000-0000-00001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9" name="Picture 151" descr="skanska_blue">
          <a:extLst>
            <a:ext uri="{FF2B5EF4-FFF2-40B4-BE49-F238E27FC236}">
              <a16:creationId xmlns:a16="http://schemas.microsoft.com/office/drawing/2014/main" xmlns="" id="{00000000-0008-0000-0000-00001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0" name="Picture 152" descr="uem">
          <a:extLst>
            <a:ext uri="{FF2B5EF4-FFF2-40B4-BE49-F238E27FC236}">
              <a16:creationId xmlns:a16="http://schemas.microsoft.com/office/drawing/2014/main" xmlns="" id="{00000000-0008-0000-0000-00002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1" name="Picture 153" descr="fim">
          <a:extLst>
            <a:ext uri="{FF2B5EF4-FFF2-40B4-BE49-F238E27FC236}">
              <a16:creationId xmlns:a16="http://schemas.microsoft.com/office/drawing/2014/main" xmlns="" id="{00000000-0008-0000-0000-00002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2" name="Rectangle 154" descr="smf">
          <a:extLst>
            <a:ext uri="{FF2B5EF4-FFF2-40B4-BE49-F238E27FC236}">
              <a16:creationId xmlns:a16="http://schemas.microsoft.com/office/drawing/2014/main" xmlns="" id="{00000000-0008-0000-0000-00002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3" name="Rectangle 155" descr="smf">
          <a:extLst>
            <a:ext uri="{FF2B5EF4-FFF2-40B4-BE49-F238E27FC236}">
              <a16:creationId xmlns:a16="http://schemas.microsoft.com/office/drawing/2014/main" xmlns="" id="{00000000-0008-0000-0000-00002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4" name="Rectangle 156" descr="smf">
          <a:extLst>
            <a:ext uri="{FF2B5EF4-FFF2-40B4-BE49-F238E27FC236}">
              <a16:creationId xmlns:a16="http://schemas.microsoft.com/office/drawing/2014/main" xmlns="" id="{00000000-0008-0000-0000-00002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65" name="Picture 157" descr="skanska_blue">
          <a:extLst>
            <a:ext uri="{FF2B5EF4-FFF2-40B4-BE49-F238E27FC236}">
              <a16:creationId xmlns:a16="http://schemas.microsoft.com/office/drawing/2014/main" xmlns="" id="{00000000-0008-0000-0000-00002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6" name="Picture 158" descr="uem">
          <a:extLst>
            <a:ext uri="{FF2B5EF4-FFF2-40B4-BE49-F238E27FC236}">
              <a16:creationId xmlns:a16="http://schemas.microsoft.com/office/drawing/2014/main" xmlns="" id="{00000000-0008-0000-0000-00002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7" name="Picture 159" descr="uem">
          <a:extLst>
            <a:ext uri="{FF2B5EF4-FFF2-40B4-BE49-F238E27FC236}">
              <a16:creationId xmlns:a16="http://schemas.microsoft.com/office/drawing/2014/main" xmlns="" id="{00000000-0008-0000-0000-00002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8" name="Picture 160" descr="fim">
          <a:extLst>
            <a:ext uri="{FF2B5EF4-FFF2-40B4-BE49-F238E27FC236}">
              <a16:creationId xmlns:a16="http://schemas.microsoft.com/office/drawing/2014/main" xmlns="" id="{00000000-0008-0000-0000-00002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69" name="Picture 161" descr="acr">
          <a:extLst>
            <a:ext uri="{FF2B5EF4-FFF2-40B4-BE49-F238E27FC236}">
              <a16:creationId xmlns:a16="http://schemas.microsoft.com/office/drawing/2014/main" xmlns="" id="{00000000-0008-0000-0000-00002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70" name="Picture 162" descr="skanska_blue">
          <a:extLst>
            <a:ext uri="{FF2B5EF4-FFF2-40B4-BE49-F238E27FC236}">
              <a16:creationId xmlns:a16="http://schemas.microsoft.com/office/drawing/2014/main" xmlns="" id="{00000000-0008-0000-0000-00002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1" name="Picture 163" descr="uem">
          <a:extLst>
            <a:ext uri="{FF2B5EF4-FFF2-40B4-BE49-F238E27FC236}">
              <a16:creationId xmlns:a16="http://schemas.microsoft.com/office/drawing/2014/main" xmlns="" id="{00000000-0008-0000-0000-00002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2" name="Picture 164" descr="fim">
          <a:extLst>
            <a:ext uri="{FF2B5EF4-FFF2-40B4-BE49-F238E27FC236}">
              <a16:creationId xmlns:a16="http://schemas.microsoft.com/office/drawing/2014/main" xmlns="" id="{00000000-0008-0000-0000-00002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3" name="Picture 165" descr="uem">
          <a:extLst>
            <a:ext uri="{FF2B5EF4-FFF2-40B4-BE49-F238E27FC236}">
              <a16:creationId xmlns:a16="http://schemas.microsoft.com/office/drawing/2014/main" xmlns="" id="{00000000-0008-0000-0000-00002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4" name="Picture 166" descr="fim">
          <a:extLst>
            <a:ext uri="{FF2B5EF4-FFF2-40B4-BE49-F238E27FC236}">
              <a16:creationId xmlns:a16="http://schemas.microsoft.com/office/drawing/2014/main" xmlns="" id="{00000000-0008-0000-0000-00002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5" name="Picture 167" descr="uem">
          <a:extLst>
            <a:ext uri="{FF2B5EF4-FFF2-40B4-BE49-F238E27FC236}">
              <a16:creationId xmlns:a16="http://schemas.microsoft.com/office/drawing/2014/main" xmlns="" id="{00000000-0008-0000-0000-00002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6" name="Picture 168" descr="fim">
          <a:extLst>
            <a:ext uri="{FF2B5EF4-FFF2-40B4-BE49-F238E27FC236}">
              <a16:creationId xmlns:a16="http://schemas.microsoft.com/office/drawing/2014/main" xmlns="" id="{00000000-0008-0000-0000-00003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7" name="Rectangle 169" descr="smf">
          <a:extLst>
            <a:ext uri="{FF2B5EF4-FFF2-40B4-BE49-F238E27FC236}">
              <a16:creationId xmlns:a16="http://schemas.microsoft.com/office/drawing/2014/main" xmlns="" id="{00000000-0008-0000-0000-000031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8" name="Rectangle 170" descr="smf">
          <a:extLst>
            <a:ext uri="{FF2B5EF4-FFF2-40B4-BE49-F238E27FC236}">
              <a16:creationId xmlns:a16="http://schemas.microsoft.com/office/drawing/2014/main" xmlns="" id="{00000000-0008-0000-0000-00003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9" name="Picture 177" descr="uem">
          <a:extLst>
            <a:ext uri="{FF2B5EF4-FFF2-40B4-BE49-F238E27FC236}">
              <a16:creationId xmlns:a16="http://schemas.microsoft.com/office/drawing/2014/main" xmlns="" id="{00000000-0008-0000-0000-00003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0" name="Rectangle 179" descr="smf">
          <a:extLst>
            <a:ext uri="{FF2B5EF4-FFF2-40B4-BE49-F238E27FC236}">
              <a16:creationId xmlns:a16="http://schemas.microsoft.com/office/drawing/2014/main" xmlns="" id="{00000000-0008-0000-0000-00003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1" name="Picture 185" descr="uem">
          <a:extLst>
            <a:ext uri="{FF2B5EF4-FFF2-40B4-BE49-F238E27FC236}">
              <a16:creationId xmlns:a16="http://schemas.microsoft.com/office/drawing/2014/main" xmlns="" id="{00000000-0008-0000-0000-00003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2" name="Picture 186" descr="fim">
          <a:extLst>
            <a:ext uri="{FF2B5EF4-FFF2-40B4-BE49-F238E27FC236}">
              <a16:creationId xmlns:a16="http://schemas.microsoft.com/office/drawing/2014/main" xmlns="" id="{00000000-0008-0000-0000-00003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3" name="Picture 187" descr="uem">
          <a:extLst>
            <a:ext uri="{FF2B5EF4-FFF2-40B4-BE49-F238E27FC236}">
              <a16:creationId xmlns:a16="http://schemas.microsoft.com/office/drawing/2014/main" xmlns="" id="{00000000-0008-0000-0000-00003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4" name="Picture 188" descr="fim">
          <a:extLst>
            <a:ext uri="{FF2B5EF4-FFF2-40B4-BE49-F238E27FC236}">
              <a16:creationId xmlns:a16="http://schemas.microsoft.com/office/drawing/2014/main" xmlns="" id="{00000000-0008-0000-0000-00003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5" name="Rectangle 189" descr="smf">
          <a:extLst>
            <a:ext uri="{FF2B5EF4-FFF2-40B4-BE49-F238E27FC236}">
              <a16:creationId xmlns:a16="http://schemas.microsoft.com/office/drawing/2014/main" xmlns="" id="{00000000-0008-0000-0000-000039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6" name="Picture 190" descr="uem">
          <a:extLst>
            <a:ext uri="{FF2B5EF4-FFF2-40B4-BE49-F238E27FC236}">
              <a16:creationId xmlns:a16="http://schemas.microsoft.com/office/drawing/2014/main" xmlns="" id="{00000000-0008-0000-0000-00003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7" name="Picture 191" descr="fim">
          <a:extLst>
            <a:ext uri="{FF2B5EF4-FFF2-40B4-BE49-F238E27FC236}">
              <a16:creationId xmlns:a16="http://schemas.microsoft.com/office/drawing/2014/main" xmlns="" id="{00000000-0008-0000-0000-00003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8" name="Rectangle 192" descr="smf">
          <a:extLst>
            <a:ext uri="{FF2B5EF4-FFF2-40B4-BE49-F238E27FC236}">
              <a16:creationId xmlns:a16="http://schemas.microsoft.com/office/drawing/2014/main" xmlns="" id="{00000000-0008-0000-0000-00003C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89" name="Picture 196" descr="acr">
          <a:extLst>
            <a:ext uri="{FF2B5EF4-FFF2-40B4-BE49-F238E27FC236}">
              <a16:creationId xmlns:a16="http://schemas.microsoft.com/office/drawing/2014/main" xmlns="" id="{00000000-0008-0000-0000-00003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90" name="Picture 197" descr="skanska_blue">
          <a:extLst>
            <a:ext uri="{FF2B5EF4-FFF2-40B4-BE49-F238E27FC236}">
              <a16:creationId xmlns:a16="http://schemas.microsoft.com/office/drawing/2014/main" xmlns="" id="{00000000-0008-0000-0000-00003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1" name="Picture 198" descr="uem">
          <a:extLst>
            <a:ext uri="{FF2B5EF4-FFF2-40B4-BE49-F238E27FC236}">
              <a16:creationId xmlns:a16="http://schemas.microsoft.com/office/drawing/2014/main" xmlns="" id="{00000000-0008-0000-0000-00003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2" name="Picture 199" descr="fim">
          <a:extLst>
            <a:ext uri="{FF2B5EF4-FFF2-40B4-BE49-F238E27FC236}">
              <a16:creationId xmlns:a16="http://schemas.microsoft.com/office/drawing/2014/main" xmlns="" id="{00000000-0008-0000-0000-00004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3" name="Picture 200" descr="uem">
          <a:extLst>
            <a:ext uri="{FF2B5EF4-FFF2-40B4-BE49-F238E27FC236}">
              <a16:creationId xmlns:a16="http://schemas.microsoft.com/office/drawing/2014/main" xmlns="" id="{00000000-0008-0000-0000-00004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4" name="Picture 201" descr="fim">
          <a:extLst>
            <a:ext uri="{FF2B5EF4-FFF2-40B4-BE49-F238E27FC236}">
              <a16:creationId xmlns:a16="http://schemas.microsoft.com/office/drawing/2014/main" xmlns="" id="{00000000-0008-0000-0000-00004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5" name="Rectangle 202" descr="smf">
          <a:extLst>
            <a:ext uri="{FF2B5EF4-FFF2-40B4-BE49-F238E27FC236}">
              <a16:creationId xmlns:a16="http://schemas.microsoft.com/office/drawing/2014/main" xmlns="" id="{00000000-0008-0000-0000-00004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6" name="Picture 203" descr="uem">
          <a:extLst>
            <a:ext uri="{FF2B5EF4-FFF2-40B4-BE49-F238E27FC236}">
              <a16:creationId xmlns:a16="http://schemas.microsoft.com/office/drawing/2014/main" xmlns="" id="{00000000-0008-0000-0000-00004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7" name="Picture 204" descr="fim">
          <a:extLst>
            <a:ext uri="{FF2B5EF4-FFF2-40B4-BE49-F238E27FC236}">
              <a16:creationId xmlns:a16="http://schemas.microsoft.com/office/drawing/2014/main" xmlns="" id="{00000000-0008-0000-0000-00004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8" name="Rectangle 205" descr="smf">
          <a:extLst>
            <a:ext uri="{FF2B5EF4-FFF2-40B4-BE49-F238E27FC236}">
              <a16:creationId xmlns:a16="http://schemas.microsoft.com/office/drawing/2014/main" xmlns="" id="{00000000-0008-0000-0000-000046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99" name="Picture 206" descr="acr">
          <a:extLst>
            <a:ext uri="{FF2B5EF4-FFF2-40B4-BE49-F238E27FC236}">
              <a16:creationId xmlns:a16="http://schemas.microsoft.com/office/drawing/2014/main" xmlns="" id="{00000000-0008-0000-0000-00004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0" name="Picture 207" descr="skanska_blue">
          <a:extLst>
            <a:ext uri="{FF2B5EF4-FFF2-40B4-BE49-F238E27FC236}">
              <a16:creationId xmlns:a16="http://schemas.microsoft.com/office/drawing/2014/main" xmlns="" id="{00000000-0008-0000-0000-00004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1" name="Picture 208" descr="uem">
          <a:extLst>
            <a:ext uri="{FF2B5EF4-FFF2-40B4-BE49-F238E27FC236}">
              <a16:creationId xmlns:a16="http://schemas.microsoft.com/office/drawing/2014/main" xmlns="" id="{00000000-0008-0000-0000-00004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2" name="Picture 209" descr="fim">
          <a:extLst>
            <a:ext uri="{FF2B5EF4-FFF2-40B4-BE49-F238E27FC236}">
              <a16:creationId xmlns:a16="http://schemas.microsoft.com/office/drawing/2014/main" xmlns="" id="{00000000-0008-0000-0000-00004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03" name="Picture 210" descr="acr">
          <a:extLst>
            <a:ext uri="{FF2B5EF4-FFF2-40B4-BE49-F238E27FC236}">
              <a16:creationId xmlns:a16="http://schemas.microsoft.com/office/drawing/2014/main" xmlns="" id="{00000000-0008-0000-0000-00004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4" name="Picture 211" descr="skanska_blue">
          <a:extLst>
            <a:ext uri="{FF2B5EF4-FFF2-40B4-BE49-F238E27FC236}">
              <a16:creationId xmlns:a16="http://schemas.microsoft.com/office/drawing/2014/main" xmlns="" id="{00000000-0008-0000-0000-00004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5" name="Picture 212" descr="uem">
          <a:extLst>
            <a:ext uri="{FF2B5EF4-FFF2-40B4-BE49-F238E27FC236}">
              <a16:creationId xmlns:a16="http://schemas.microsoft.com/office/drawing/2014/main" xmlns="" id="{00000000-0008-0000-0000-00004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6" name="Picture 213" descr="fim">
          <a:extLst>
            <a:ext uri="{FF2B5EF4-FFF2-40B4-BE49-F238E27FC236}">
              <a16:creationId xmlns:a16="http://schemas.microsoft.com/office/drawing/2014/main" xmlns="" id="{00000000-0008-0000-0000-00004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7" name="Picture 214" descr="uem">
          <a:extLst>
            <a:ext uri="{FF2B5EF4-FFF2-40B4-BE49-F238E27FC236}">
              <a16:creationId xmlns:a16="http://schemas.microsoft.com/office/drawing/2014/main" xmlns="" id="{00000000-0008-0000-0000-00004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8" name="Picture 215" descr="fim">
          <a:extLst>
            <a:ext uri="{FF2B5EF4-FFF2-40B4-BE49-F238E27FC236}">
              <a16:creationId xmlns:a16="http://schemas.microsoft.com/office/drawing/2014/main" xmlns="" id="{00000000-0008-0000-0000-00005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9" name="Picture 216" descr="uem">
          <a:extLst>
            <a:ext uri="{FF2B5EF4-FFF2-40B4-BE49-F238E27FC236}">
              <a16:creationId xmlns:a16="http://schemas.microsoft.com/office/drawing/2014/main" xmlns="" id="{00000000-0008-0000-0000-00005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0" name="Picture 217" descr="fim">
          <a:extLst>
            <a:ext uri="{FF2B5EF4-FFF2-40B4-BE49-F238E27FC236}">
              <a16:creationId xmlns:a16="http://schemas.microsoft.com/office/drawing/2014/main" xmlns="" id="{00000000-0008-0000-0000-00005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1" name="Rectangle 218" descr="smf">
          <a:extLst>
            <a:ext uri="{FF2B5EF4-FFF2-40B4-BE49-F238E27FC236}">
              <a16:creationId xmlns:a16="http://schemas.microsoft.com/office/drawing/2014/main" xmlns="" id="{00000000-0008-0000-0000-00005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2" name="Picture 219" descr="uem">
          <a:extLst>
            <a:ext uri="{FF2B5EF4-FFF2-40B4-BE49-F238E27FC236}">
              <a16:creationId xmlns:a16="http://schemas.microsoft.com/office/drawing/2014/main" xmlns="" id="{00000000-0008-0000-0000-00005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3" name="Picture 220" descr="fim">
          <a:extLst>
            <a:ext uri="{FF2B5EF4-FFF2-40B4-BE49-F238E27FC236}">
              <a16:creationId xmlns:a16="http://schemas.microsoft.com/office/drawing/2014/main" xmlns="" id="{00000000-0008-0000-0000-00005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4" name="Rectangle 221" descr="smf">
          <a:extLst>
            <a:ext uri="{FF2B5EF4-FFF2-40B4-BE49-F238E27FC236}">
              <a16:creationId xmlns:a16="http://schemas.microsoft.com/office/drawing/2014/main" xmlns="" id="{00000000-0008-0000-0000-000056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5" name="Picture 222" descr="uem">
          <a:extLst>
            <a:ext uri="{FF2B5EF4-FFF2-40B4-BE49-F238E27FC236}">
              <a16:creationId xmlns:a16="http://schemas.microsoft.com/office/drawing/2014/main" xmlns="" id="{00000000-0008-0000-0000-00005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6" name="Picture 223" descr="fim">
          <a:extLst>
            <a:ext uri="{FF2B5EF4-FFF2-40B4-BE49-F238E27FC236}">
              <a16:creationId xmlns:a16="http://schemas.microsoft.com/office/drawing/2014/main" xmlns="" id="{00000000-0008-0000-0000-00005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7" name="Rectangle 224" descr="smf">
          <a:extLst>
            <a:ext uri="{FF2B5EF4-FFF2-40B4-BE49-F238E27FC236}">
              <a16:creationId xmlns:a16="http://schemas.microsoft.com/office/drawing/2014/main" xmlns="" id="{00000000-0008-0000-0000-000059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18" name="Picture 225" descr="acr">
          <a:extLst>
            <a:ext uri="{FF2B5EF4-FFF2-40B4-BE49-F238E27FC236}">
              <a16:creationId xmlns:a16="http://schemas.microsoft.com/office/drawing/2014/main" xmlns="" id="{00000000-0008-0000-0000-00005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19" name="Picture 226" descr="skanska_blue">
          <a:extLst>
            <a:ext uri="{FF2B5EF4-FFF2-40B4-BE49-F238E27FC236}">
              <a16:creationId xmlns:a16="http://schemas.microsoft.com/office/drawing/2014/main" xmlns="" id="{00000000-0008-0000-0000-00005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0" name="Picture 227" descr="uem">
          <a:extLst>
            <a:ext uri="{FF2B5EF4-FFF2-40B4-BE49-F238E27FC236}">
              <a16:creationId xmlns:a16="http://schemas.microsoft.com/office/drawing/2014/main" xmlns="" id="{00000000-0008-0000-0000-00005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1" name="Picture 228" descr="fim">
          <a:extLst>
            <a:ext uri="{FF2B5EF4-FFF2-40B4-BE49-F238E27FC236}">
              <a16:creationId xmlns:a16="http://schemas.microsoft.com/office/drawing/2014/main" xmlns="" id="{00000000-0008-0000-0000-00005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2" name="Picture 229" descr="uem">
          <a:extLst>
            <a:ext uri="{FF2B5EF4-FFF2-40B4-BE49-F238E27FC236}">
              <a16:creationId xmlns:a16="http://schemas.microsoft.com/office/drawing/2014/main" xmlns="" id="{00000000-0008-0000-0000-00005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3" name="Picture 230" descr="fim">
          <a:extLst>
            <a:ext uri="{FF2B5EF4-FFF2-40B4-BE49-F238E27FC236}">
              <a16:creationId xmlns:a16="http://schemas.microsoft.com/office/drawing/2014/main" xmlns="" id="{00000000-0008-0000-0000-00005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4" name="Picture 231" descr="uem">
          <a:extLst>
            <a:ext uri="{FF2B5EF4-FFF2-40B4-BE49-F238E27FC236}">
              <a16:creationId xmlns:a16="http://schemas.microsoft.com/office/drawing/2014/main" xmlns="" id="{00000000-0008-0000-0000-00006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5" name="Picture 232" descr="fim">
          <a:extLst>
            <a:ext uri="{FF2B5EF4-FFF2-40B4-BE49-F238E27FC236}">
              <a16:creationId xmlns:a16="http://schemas.microsoft.com/office/drawing/2014/main" xmlns="" id="{00000000-0008-0000-0000-00006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26" name="Rectangle 233" descr="smf">
          <a:extLst>
            <a:ext uri="{FF2B5EF4-FFF2-40B4-BE49-F238E27FC236}">
              <a16:creationId xmlns:a16="http://schemas.microsoft.com/office/drawing/2014/main" xmlns="" id="{00000000-0008-0000-0000-00006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7" name="Picture 234" descr="uem">
          <a:extLst>
            <a:ext uri="{FF2B5EF4-FFF2-40B4-BE49-F238E27FC236}">
              <a16:creationId xmlns:a16="http://schemas.microsoft.com/office/drawing/2014/main" xmlns="" id="{00000000-0008-0000-0000-00006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8" name="Picture 235" descr="fim">
          <a:extLst>
            <a:ext uri="{FF2B5EF4-FFF2-40B4-BE49-F238E27FC236}">
              <a16:creationId xmlns:a16="http://schemas.microsoft.com/office/drawing/2014/main" xmlns="" id="{00000000-0008-0000-0000-00006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9" name="Picture 236" descr="uem">
          <a:extLst>
            <a:ext uri="{FF2B5EF4-FFF2-40B4-BE49-F238E27FC236}">
              <a16:creationId xmlns:a16="http://schemas.microsoft.com/office/drawing/2014/main" xmlns="" id="{00000000-0008-0000-0000-00006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0" name="Picture 237" descr="fim">
          <a:extLst>
            <a:ext uri="{FF2B5EF4-FFF2-40B4-BE49-F238E27FC236}">
              <a16:creationId xmlns:a16="http://schemas.microsoft.com/office/drawing/2014/main" xmlns="" id="{00000000-0008-0000-0000-00006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1" name="Rectangle 238" descr="smf">
          <a:extLst>
            <a:ext uri="{FF2B5EF4-FFF2-40B4-BE49-F238E27FC236}">
              <a16:creationId xmlns:a16="http://schemas.microsoft.com/office/drawing/2014/main" xmlns="" id="{00000000-0008-0000-0000-000067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2" name="Picture 239" descr="uem">
          <a:extLst>
            <a:ext uri="{FF2B5EF4-FFF2-40B4-BE49-F238E27FC236}">
              <a16:creationId xmlns:a16="http://schemas.microsoft.com/office/drawing/2014/main" xmlns="" id="{00000000-0008-0000-0000-00006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3" name="Picture 240" descr="fim">
          <a:extLst>
            <a:ext uri="{FF2B5EF4-FFF2-40B4-BE49-F238E27FC236}">
              <a16:creationId xmlns:a16="http://schemas.microsoft.com/office/drawing/2014/main" xmlns="" id="{00000000-0008-0000-0000-00006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4" name="Rectangle 241" descr="smf">
          <a:extLst>
            <a:ext uri="{FF2B5EF4-FFF2-40B4-BE49-F238E27FC236}">
              <a16:creationId xmlns:a16="http://schemas.microsoft.com/office/drawing/2014/main" xmlns="" id="{00000000-0008-0000-0000-00006A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5" name="Picture 242" descr="uem">
          <a:extLst>
            <a:ext uri="{FF2B5EF4-FFF2-40B4-BE49-F238E27FC236}">
              <a16:creationId xmlns:a16="http://schemas.microsoft.com/office/drawing/2014/main" xmlns="" id="{00000000-0008-0000-0000-00006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6" name="Picture 243" descr="fim">
          <a:extLst>
            <a:ext uri="{FF2B5EF4-FFF2-40B4-BE49-F238E27FC236}">
              <a16:creationId xmlns:a16="http://schemas.microsoft.com/office/drawing/2014/main" xmlns="" id="{00000000-0008-0000-0000-00006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7" name="Rectangle 244" descr="smf">
          <a:extLst>
            <a:ext uri="{FF2B5EF4-FFF2-40B4-BE49-F238E27FC236}">
              <a16:creationId xmlns:a16="http://schemas.microsoft.com/office/drawing/2014/main" xmlns="" id="{00000000-0008-0000-0000-00006D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38" name="Picture 245" descr="acr">
          <a:extLst>
            <a:ext uri="{FF2B5EF4-FFF2-40B4-BE49-F238E27FC236}">
              <a16:creationId xmlns:a16="http://schemas.microsoft.com/office/drawing/2014/main" xmlns="" id="{00000000-0008-0000-0000-00006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39" name="Picture 246" descr="skanska_blue">
          <a:extLst>
            <a:ext uri="{FF2B5EF4-FFF2-40B4-BE49-F238E27FC236}">
              <a16:creationId xmlns:a16="http://schemas.microsoft.com/office/drawing/2014/main" xmlns="" id="{00000000-0008-0000-0000-00006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0" name="Picture 247" descr="uem">
          <a:extLst>
            <a:ext uri="{FF2B5EF4-FFF2-40B4-BE49-F238E27FC236}">
              <a16:creationId xmlns:a16="http://schemas.microsoft.com/office/drawing/2014/main" xmlns="" id="{00000000-0008-0000-0000-00007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41" name="Picture 248" descr="fim">
          <a:extLst>
            <a:ext uri="{FF2B5EF4-FFF2-40B4-BE49-F238E27FC236}">
              <a16:creationId xmlns:a16="http://schemas.microsoft.com/office/drawing/2014/main" xmlns="" id="{00000000-0008-0000-0000-00007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2" name="Picture 249" descr="FIM_Home_Logo">
          <a:extLst>
            <a:ext uri="{FF2B5EF4-FFF2-40B4-BE49-F238E27FC236}">
              <a16:creationId xmlns:a16="http://schemas.microsoft.com/office/drawing/2014/main" xmlns="" id="{00000000-0008-0000-0000-00007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3" name="Picture 253" descr="uem">
          <a:extLst>
            <a:ext uri="{FF2B5EF4-FFF2-40B4-BE49-F238E27FC236}">
              <a16:creationId xmlns:a16="http://schemas.microsoft.com/office/drawing/2014/main" xmlns="" id="{00000000-0008-0000-0000-00007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44" name="Rectangle 254" descr="smf">
          <a:extLst>
            <a:ext uri="{FF2B5EF4-FFF2-40B4-BE49-F238E27FC236}">
              <a16:creationId xmlns:a16="http://schemas.microsoft.com/office/drawing/2014/main" xmlns="" id="{00000000-0008-0000-0000-00007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5" name="Picture 255" descr="FIM_Home_Logo">
          <a:extLst>
            <a:ext uri="{FF2B5EF4-FFF2-40B4-BE49-F238E27FC236}">
              <a16:creationId xmlns:a16="http://schemas.microsoft.com/office/drawing/2014/main" xmlns="" id="{00000000-0008-0000-0000-00007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1047750</xdr:colOff>
      <xdr:row>1</xdr:row>
      <xdr:rowOff>314325</xdr:rowOff>
    </xdr:to>
    <xdr:pic>
      <xdr:nvPicPr>
        <xdr:cNvPr id="125049" name="Obrázek 229" descr="Trial logo.JPG">
          <a:extLst>
            <a:ext uri="{FF2B5EF4-FFF2-40B4-BE49-F238E27FC236}">
              <a16:creationId xmlns:a16="http://schemas.microsoft.com/office/drawing/2014/main" xmlns="" id="{00000000-0008-0000-0000-000079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14550" y="209550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400050</xdr:colOff>
      <xdr:row>0</xdr:row>
      <xdr:rowOff>238125</xdr:rowOff>
    </xdr:from>
    <xdr:to>
      <xdr:col>24</xdr:col>
      <xdr:colOff>19050</xdr:colOff>
      <xdr:row>1</xdr:row>
      <xdr:rowOff>333375</xdr:rowOff>
    </xdr:to>
    <xdr:sp macro="" textlink="">
      <xdr:nvSpPr>
        <xdr:cNvPr id="125051" name="Rectangle 2" descr="smf">
          <a:extLst>
            <a:ext uri="{FF2B5EF4-FFF2-40B4-BE49-F238E27FC236}">
              <a16:creationId xmlns:a16="http://schemas.microsoft.com/office/drawing/2014/main" xmlns="" id="{00000000-0008-0000-0000-00007BE80100}"/>
            </a:ext>
          </a:extLst>
        </xdr:cNvPr>
        <xdr:cNvSpPr>
          <a:spLocks noChangeArrowheads="1"/>
        </xdr:cNvSpPr>
      </xdr:nvSpPr>
      <xdr:spPr bwMode="auto">
        <a:xfrm>
          <a:off x="8420100" y="238125"/>
          <a:ext cx="1228725" cy="676275"/>
        </a:xfrm>
        <a:prstGeom prst="rect">
          <a:avLst/>
        </a:prstGeom>
        <a:blipFill dpi="0" rotWithShape="0">
          <a:blip xmlns:r="http://schemas.openxmlformats.org/officeDocument/2006/relationships" r:embed="rId5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276225</xdr:rowOff>
    </xdr:from>
    <xdr:to>
      <xdr:col>1</xdr:col>
      <xdr:colOff>238125</xdr:colOff>
      <xdr:row>1</xdr:row>
      <xdr:rowOff>314325</xdr:rowOff>
    </xdr:to>
    <xdr:pic>
      <xdr:nvPicPr>
        <xdr:cNvPr id="125053" name="Obrázek 9" descr="fenix logo 77kb.JPG">
          <a:extLst>
            <a:ext uri="{FF2B5EF4-FFF2-40B4-BE49-F238E27FC236}">
              <a16:creationId xmlns:a16="http://schemas.microsoft.com/office/drawing/2014/main" xmlns="" id="{00000000-0008-0000-0000-00007D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276225"/>
          <a:ext cx="7715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333375</xdr:rowOff>
    </xdr:to>
    <xdr:pic>
      <xdr:nvPicPr>
        <xdr:cNvPr id="125054" name="Obrázek 10" descr="Trial logo.JPG">
          <a:extLst>
            <a:ext uri="{FF2B5EF4-FFF2-40B4-BE49-F238E27FC236}">
              <a16:creationId xmlns:a16="http://schemas.microsoft.com/office/drawing/2014/main" xmlns="" id="{00000000-0008-0000-0000-00007E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14550" y="219075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0</xdr:row>
      <xdr:rowOff>266700</xdr:rowOff>
    </xdr:from>
    <xdr:to>
      <xdr:col>23</xdr:col>
      <xdr:colOff>85725</xdr:colOff>
      <xdr:row>1</xdr:row>
      <xdr:rowOff>390525</xdr:rowOff>
    </xdr:to>
    <xdr:sp macro="" textlink="">
      <xdr:nvSpPr>
        <xdr:cNvPr id="112806" name="Rectangle 2" descr="smf">
          <a:extLst>
            <a:ext uri="{FF2B5EF4-FFF2-40B4-BE49-F238E27FC236}">
              <a16:creationId xmlns:a16="http://schemas.microsoft.com/office/drawing/2014/main" xmlns="" id="{00000000-0008-0000-0100-0000A6B80100}"/>
            </a:ext>
          </a:extLst>
        </xdr:cNvPr>
        <xdr:cNvSpPr>
          <a:spLocks noChangeArrowheads="1"/>
        </xdr:cNvSpPr>
      </xdr:nvSpPr>
      <xdr:spPr bwMode="auto">
        <a:xfrm>
          <a:off x="8458200" y="266700"/>
          <a:ext cx="9620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2808" name="Obrázek 9" descr="fenix logo 77kb.JPG">
          <a:extLst>
            <a:ext uri="{FF2B5EF4-FFF2-40B4-BE49-F238E27FC236}">
              <a16:creationId xmlns:a16="http://schemas.microsoft.com/office/drawing/2014/main" xmlns="" id="{00000000-0008-0000-0100-0000A8B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2809" name="Obrázek 10" descr="Trial logo.JPG">
          <a:extLst>
            <a:ext uri="{FF2B5EF4-FFF2-40B4-BE49-F238E27FC236}">
              <a16:creationId xmlns:a16="http://schemas.microsoft.com/office/drawing/2014/main" xmlns="" id="{00000000-0008-0000-0100-0000A9B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400050</xdr:colOff>
      <xdr:row>0</xdr:row>
      <xdr:rowOff>219075</xdr:rowOff>
    </xdr:from>
    <xdr:to>
      <xdr:col>23</xdr:col>
      <xdr:colOff>50006</xdr:colOff>
      <xdr:row>1</xdr:row>
      <xdr:rowOff>342900</xdr:rowOff>
    </xdr:to>
    <xdr:sp macro="" textlink="">
      <xdr:nvSpPr>
        <xdr:cNvPr id="113830" name="Rectangle 2" descr="smf">
          <a:extLst>
            <a:ext uri="{FF2B5EF4-FFF2-40B4-BE49-F238E27FC236}">
              <a16:creationId xmlns:a16="http://schemas.microsoft.com/office/drawing/2014/main" xmlns="" id="{00000000-0008-0000-0200-0000A6BC0100}"/>
            </a:ext>
          </a:extLst>
        </xdr:cNvPr>
        <xdr:cNvSpPr>
          <a:spLocks noChangeArrowheads="1"/>
        </xdr:cNvSpPr>
      </xdr:nvSpPr>
      <xdr:spPr bwMode="auto">
        <a:xfrm>
          <a:off x="8401050" y="219075"/>
          <a:ext cx="1054894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3832" name="Obrázek 4" descr="fenix logo 77kb.JPG">
          <a:extLst>
            <a:ext uri="{FF2B5EF4-FFF2-40B4-BE49-F238E27FC236}">
              <a16:creationId xmlns:a16="http://schemas.microsoft.com/office/drawing/2014/main" xmlns="" id="{00000000-0008-0000-0200-0000A8B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3833" name="Obrázek 5" descr="Trial logo.JPG">
          <a:extLst>
            <a:ext uri="{FF2B5EF4-FFF2-40B4-BE49-F238E27FC236}">
              <a16:creationId xmlns:a16="http://schemas.microsoft.com/office/drawing/2014/main" xmlns="" id="{00000000-0008-0000-0200-0000A9B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578644</xdr:colOff>
      <xdr:row>0</xdr:row>
      <xdr:rowOff>230981</xdr:rowOff>
    </xdr:from>
    <xdr:to>
      <xdr:col>22</xdr:col>
      <xdr:colOff>228601</xdr:colOff>
      <xdr:row>1</xdr:row>
      <xdr:rowOff>440532</xdr:rowOff>
    </xdr:to>
    <xdr:sp macro="" textlink="">
      <xdr:nvSpPr>
        <xdr:cNvPr id="114854" name="Rectangle 2" descr="smf">
          <a:extLst>
            <a:ext uri="{FF2B5EF4-FFF2-40B4-BE49-F238E27FC236}">
              <a16:creationId xmlns:a16="http://schemas.microsoft.com/office/drawing/2014/main" xmlns="" id="{00000000-0008-0000-0300-0000A6C00100}"/>
            </a:ext>
          </a:extLst>
        </xdr:cNvPr>
        <xdr:cNvSpPr>
          <a:spLocks noChangeArrowheads="1"/>
        </xdr:cNvSpPr>
      </xdr:nvSpPr>
      <xdr:spPr bwMode="auto">
        <a:xfrm>
          <a:off x="8365332" y="230981"/>
          <a:ext cx="1150144" cy="638176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4856" name="Obrázek 4" descr="fenix logo 77kb.JPG">
          <a:extLst>
            <a:ext uri="{FF2B5EF4-FFF2-40B4-BE49-F238E27FC236}">
              <a16:creationId xmlns:a16="http://schemas.microsoft.com/office/drawing/2014/main" xmlns="" id="{00000000-0008-0000-0300-0000A8C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4857" name="Obrázek 5" descr="Trial logo.JPG">
          <a:extLst>
            <a:ext uri="{FF2B5EF4-FFF2-40B4-BE49-F238E27FC236}">
              <a16:creationId xmlns:a16="http://schemas.microsoft.com/office/drawing/2014/main" xmlns="" id="{00000000-0008-0000-0300-0000A9C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30258</xdr:colOff>
      <xdr:row>0</xdr:row>
      <xdr:rowOff>177053</xdr:rowOff>
    </xdr:from>
    <xdr:to>
      <xdr:col>22</xdr:col>
      <xdr:colOff>234204</xdr:colOff>
      <xdr:row>1</xdr:row>
      <xdr:rowOff>414617</xdr:rowOff>
    </xdr:to>
    <xdr:sp macro="" textlink="">
      <xdr:nvSpPr>
        <xdr:cNvPr id="3" name="Rectangle 2" descr="smf">
          <a:extLst>
            <a:ext uri="{FF2B5EF4-FFF2-40B4-BE49-F238E27FC236}">
              <a16:creationId xmlns:a16="http://schemas.microsoft.com/office/drawing/2014/main" xmlns="" id="{F4786904-DE7B-4DA3-8599-6972E69531E5}"/>
            </a:ext>
          </a:extLst>
        </xdr:cNvPr>
        <xdr:cNvSpPr>
          <a:spLocks noChangeArrowheads="1"/>
        </xdr:cNvSpPr>
      </xdr:nvSpPr>
      <xdr:spPr bwMode="auto">
        <a:xfrm>
          <a:off x="8468287" y="177053"/>
          <a:ext cx="1178858" cy="663388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487680</xdr:rowOff>
    </xdr:to>
    <xdr:pic>
      <xdr:nvPicPr>
        <xdr:cNvPr id="5" name="Obrázek 4" descr="fenix logo 77kb.JPG">
          <a:extLst>
            <a:ext uri="{FF2B5EF4-FFF2-40B4-BE49-F238E27FC236}">
              <a16:creationId xmlns:a16="http://schemas.microsoft.com/office/drawing/2014/main" xmlns="" id="{FC3EA505-673F-4BB0-ABE7-0654C1D4E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2</xdr:row>
      <xdr:rowOff>0</xdr:rowOff>
    </xdr:to>
    <xdr:pic>
      <xdr:nvPicPr>
        <xdr:cNvPr id="6" name="Obrázek 5" descr="Trial logo.JPG">
          <a:extLst>
            <a:ext uri="{FF2B5EF4-FFF2-40B4-BE49-F238E27FC236}">
              <a16:creationId xmlns:a16="http://schemas.microsoft.com/office/drawing/2014/main" xmlns="" id="{B3741FDC-4EB7-472A-A71E-76D8469A1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52650" y="219075"/>
          <a:ext cx="76200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590550</xdr:colOff>
      <xdr:row>0</xdr:row>
      <xdr:rowOff>238124</xdr:rowOff>
    </xdr:from>
    <xdr:to>
      <xdr:col>22</xdr:col>
      <xdr:colOff>238125</xdr:colOff>
      <xdr:row>1</xdr:row>
      <xdr:rowOff>428624</xdr:rowOff>
    </xdr:to>
    <xdr:sp macro="" textlink="">
      <xdr:nvSpPr>
        <xdr:cNvPr id="115878" name="Rectangle 2" descr="smf">
          <a:extLst>
            <a:ext uri="{FF2B5EF4-FFF2-40B4-BE49-F238E27FC236}">
              <a16:creationId xmlns:a16="http://schemas.microsoft.com/office/drawing/2014/main" xmlns="" id="{00000000-0008-0000-0400-0000A6C40100}"/>
            </a:ext>
          </a:extLst>
        </xdr:cNvPr>
        <xdr:cNvSpPr>
          <a:spLocks noChangeArrowheads="1"/>
        </xdr:cNvSpPr>
      </xdr:nvSpPr>
      <xdr:spPr bwMode="auto">
        <a:xfrm>
          <a:off x="8401050" y="238124"/>
          <a:ext cx="1162050" cy="61912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5880" name="Obrázek 4" descr="fenix logo 77kb.JPG">
          <a:extLst>
            <a:ext uri="{FF2B5EF4-FFF2-40B4-BE49-F238E27FC236}">
              <a16:creationId xmlns:a16="http://schemas.microsoft.com/office/drawing/2014/main" xmlns="" id="{00000000-0008-0000-0400-0000A8C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5881" name="Obrázek 5" descr="Trial logo.JPG">
          <a:extLst>
            <a:ext uri="{FF2B5EF4-FFF2-40B4-BE49-F238E27FC236}">
              <a16:creationId xmlns:a16="http://schemas.microsoft.com/office/drawing/2014/main" xmlns="" id="{00000000-0008-0000-0400-0000A9C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173831</xdr:colOff>
      <xdr:row>0</xdr:row>
      <xdr:rowOff>219074</xdr:rowOff>
    </xdr:from>
    <xdr:to>
      <xdr:col>23</xdr:col>
      <xdr:colOff>240507</xdr:colOff>
      <xdr:row>1</xdr:row>
      <xdr:rowOff>440530</xdr:rowOff>
    </xdr:to>
    <xdr:sp macro="" textlink="">
      <xdr:nvSpPr>
        <xdr:cNvPr id="116902" name="Rectangle 2" descr="smf">
          <a:extLst>
            <a:ext uri="{FF2B5EF4-FFF2-40B4-BE49-F238E27FC236}">
              <a16:creationId xmlns:a16="http://schemas.microsoft.com/office/drawing/2014/main" xmlns="" id="{00000000-0008-0000-0500-0000A6C80100}"/>
            </a:ext>
          </a:extLst>
        </xdr:cNvPr>
        <xdr:cNvSpPr>
          <a:spLocks noChangeArrowheads="1"/>
        </xdr:cNvSpPr>
      </xdr:nvSpPr>
      <xdr:spPr bwMode="auto">
        <a:xfrm>
          <a:off x="8674894" y="219074"/>
          <a:ext cx="1245394" cy="650081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6904" name="Obrázek 4" descr="fenix logo 77kb.JPG">
          <a:extLst>
            <a:ext uri="{FF2B5EF4-FFF2-40B4-BE49-F238E27FC236}">
              <a16:creationId xmlns:a16="http://schemas.microsoft.com/office/drawing/2014/main" xmlns="" id="{00000000-0008-0000-0500-0000A8C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6905" name="Obrázek 5" descr="Trial logo.JPG">
          <a:extLst>
            <a:ext uri="{FF2B5EF4-FFF2-40B4-BE49-F238E27FC236}">
              <a16:creationId xmlns:a16="http://schemas.microsoft.com/office/drawing/2014/main" xmlns="" id="{00000000-0008-0000-0500-0000A9C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42863</xdr:colOff>
      <xdr:row>0</xdr:row>
      <xdr:rowOff>207169</xdr:rowOff>
    </xdr:from>
    <xdr:to>
      <xdr:col>23</xdr:col>
      <xdr:colOff>14287</xdr:colOff>
      <xdr:row>1</xdr:row>
      <xdr:rowOff>330994</xdr:rowOff>
    </xdr:to>
    <xdr:sp macro="" textlink="">
      <xdr:nvSpPr>
        <xdr:cNvPr id="3" name="Rectangle 2" descr="smf">
          <a:extLst>
            <a:ext uri="{FF2B5EF4-FFF2-40B4-BE49-F238E27FC236}">
              <a16:creationId xmlns:a16="http://schemas.microsoft.com/office/drawing/2014/main" xmlns="" id="{A3977A2C-19D3-455E-90FB-40804EBC78A8}"/>
            </a:ext>
          </a:extLst>
        </xdr:cNvPr>
        <xdr:cNvSpPr>
          <a:spLocks noChangeArrowheads="1"/>
        </xdr:cNvSpPr>
      </xdr:nvSpPr>
      <xdr:spPr bwMode="auto">
        <a:xfrm>
          <a:off x="8424863" y="207169"/>
          <a:ext cx="1138237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238125</xdr:rowOff>
    </xdr:from>
    <xdr:to>
      <xdr:col>1</xdr:col>
      <xdr:colOff>152401</xdr:colOff>
      <xdr:row>1</xdr:row>
      <xdr:rowOff>571500</xdr:rowOff>
    </xdr:to>
    <xdr:pic>
      <xdr:nvPicPr>
        <xdr:cNvPr id="5" name="Obrázek 4" descr="fenix logo 77kb.JPG">
          <a:extLst>
            <a:ext uri="{FF2B5EF4-FFF2-40B4-BE49-F238E27FC236}">
              <a16:creationId xmlns:a16="http://schemas.microsoft.com/office/drawing/2014/main" xmlns="" id="{B7D326D5-EC6F-4101-9764-67E6C5F6C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238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495300</xdr:rowOff>
    </xdr:to>
    <xdr:pic>
      <xdr:nvPicPr>
        <xdr:cNvPr id="6" name="Obrázek 5" descr="Trial logo.JPG">
          <a:extLst>
            <a:ext uri="{FF2B5EF4-FFF2-40B4-BE49-F238E27FC236}">
              <a16:creationId xmlns:a16="http://schemas.microsoft.com/office/drawing/2014/main" xmlns="" id="{2E1A331E-0431-46CA-A929-1AEDE0D69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52650" y="219075"/>
          <a:ext cx="762000" cy="702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0</xdr:row>
      <xdr:rowOff>266700</xdr:rowOff>
    </xdr:from>
    <xdr:to>
      <xdr:col>23</xdr:col>
      <xdr:colOff>180975</xdr:colOff>
      <xdr:row>1</xdr:row>
      <xdr:rowOff>390525</xdr:rowOff>
    </xdr:to>
    <xdr:sp macro="" textlink="">
      <xdr:nvSpPr>
        <xdr:cNvPr id="3" name="Rectangle 2" descr="smf">
          <a:extLst>
            <a:ext uri="{FF2B5EF4-FFF2-40B4-BE49-F238E27FC236}">
              <a16:creationId xmlns:a16="http://schemas.microsoft.com/office/drawing/2014/main" xmlns="" id="{F62919C1-5CB5-4849-806F-1DA6A358A21F}"/>
            </a:ext>
          </a:extLst>
        </xdr:cNvPr>
        <xdr:cNvSpPr>
          <a:spLocks noChangeArrowheads="1"/>
        </xdr:cNvSpPr>
      </xdr:nvSpPr>
      <xdr:spPr bwMode="auto">
        <a:xfrm>
          <a:off x="8553450" y="266700"/>
          <a:ext cx="105727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563880</xdr:rowOff>
    </xdr:to>
    <xdr:pic>
      <xdr:nvPicPr>
        <xdr:cNvPr id="5" name="Obrázek 4" descr="fenix logo 77kb.JPG">
          <a:extLst>
            <a:ext uri="{FF2B5EF4-FFF2-40B4-BE49-F238E27FC236}">
              <a16:creationId xmlns:a16="http://schemas.microsoft.com/office/drawing/2014/main" xmlns="" id="{1D78E51F-7D04-4898-86B3-23CCF1B8D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609600</xdr:rowOff>
    </xdr:to>
    <xdr:pic>
      <xdr:nvPicPr>
        <xdr:cNvPr id="6" name="Obrázek 5" descr="Trial logo.JPG">
          <a:extLst>
            <a:ext uri="{FF2B5EF4-FFF2-40B4-BE49-F238E27FC236}">
              <a16:creationId xmlns:a16="http://schemas.microsoft.com/office/drawing/2014/main" xmlns="" id="{82E17E8B-E1CB-42A9-AD3F-7EB90F45B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52650" y="219075"/>
          <a:ext cx="762000" cy="817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view="pageBreakPreview" zoomScaleNormal="50" zoomScaleSheetLayoutView="10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5703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45.75" customHeight="1" x14ac:dyDescent="0.65">
      <c r="A1" s="232" t="s">
        <v>20</v>
      </c>
      <c r="B1" s="233"/>
      <c r="C1" s="234"/>
      <c r="D1" s="226" t="s">
        <v>76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8"/>
      <c r="T1" s="77"/>
      <c r="U1" s="77"/>
      <c r="V1" s="77"/>
      <c r="W1" s="77"/>
      <c r="X1" s="77"/>
      <c r="Y1" s="77"/>
      <c r="Z1" s="77"/>
      <c r="AA1" s="77"/>
      <c r="AB1" s="238" t="s">
        <v>12</v>
      </c>
      <c r="AC1" s="239"/>
    </row>
    <row r="2" spans="1:29" ht="53.25" customHeight="1" thickBot="1" x14ac:dyDescent="0.45">
      <c r="A2" s="235"/>
      <c r="B2" s="236"/>
      <c r="C2" s="237"/>
      <c r="D2" s="229" t="s">
        <v>17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1"/>
      <c r="T2" s="78"/>
      <c r="U2" s="78"/>
      <c r="V2" s="78"/>
      <c r="W2" s="78"/>
      <c r="X2" s="78"/>
      <c r="Y2" s="78"/>
      <c r="Z2" s="78"/>
      <c r="AA2" s="78"/>
      <c r="AB2" s="240"/>
      <c r="AC2" s="241"/>
    </row>
    <row r="3" spans="1:29" ht="30" customHeight="1" x14ac:dyDescent="0.6">
      <c r="A3" s="244" t="s">
        <v>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2" t="s">
        <v>177</v>
      </c>
      <c r="AC3" s="243"/>
    </row>
    <row r="4" spans="1:29" ht="15" x14ac:dyDescent="0.2">
      <c r="A4" s="3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9"/>
      <c r="W4" s="7"/>
      <c r="X4" s="7"/>
      <c r="Y4" s="7"/>
      <c r="Z4" s="7"/>
      <c r="AA4" s="6"/>
      <c r="AB4" s="7"/>
      <c r="AC4" s="8"/>
    </row>
    <row r="5" spans="1:29" ht="16.5" thickBot="1" x14ac:dyDescent="0.3">
      <c r="A5" s="9"/>
      <c r="B5" s="10"/>
      <c r="C5" s="11"/>
      <c r="D5" s="11"/>
      <c r="E5" s="12"/>
      <c r="F5" s="12"/>
      <c r="G5" s="12"/>
      <c r="H5" s="12"/>
      <c r="I5" s="12" t="s">
        <v>16</v>
      </c>
      <c r="J5" s="12"/>
      <c r="K5" s="12"/>
      <c r="L5" s="12"/>
      <c r="M5" s="12"/>
      <c r="N5" s="12"/>
      <c r="O5" s="13"/>
      <c r="P5" s="12"/>
      <c r="Q5" s="12"/>
      <c r="R5" s="12"/>
      <c r="S5" s="12"/>
      <c r="T5" s="14"/>
      <c r="U5" s="14"/>
      <c r="V5" s="15">
        <v>41069</v>
      </c>
      <c r="W5" s="16"/>
      <c r="X5" s="16"/>
      <c r="Y5" s="16"/>
      <c r="Z5" s="14"/>
      <c r="AA5" s="17"/>
      <c r="AB5" s="18"/>
      <c r="AC5" s="19"/>
    </row>
    <row r="6" spans="1:29" ht="15" x14ac:dyDescent="0.25">
      <c r="A6" s="97" t="s">
        <v>13</v>
      </c>
      <c r="B6" s="64" t="s">
        <v>14</v>
      </c>
      <c r="C6" s="65"/>
      <c r="D6" s="66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 t="s">
        <v>0</v>
      </c>
      <c r="U6" s="23"/>
      <c r="V6" s="24"/>
      <c r="W6" s="25" t="s">
        <v>9</v>
      </c>
      <c r="X6" s="26"/>
      <c r="Y6" s="26"/>
      <c r="Z6" s="27"/>
      <c r="AA6" s="27"/>
      <c r="AB6" s="27"/>
      <c r="AC6" s="28"/>
    </row>
    <row r="7" spans="1:29" ht="15.75" thickBot="1" x14ac:dyDescent="0.3">
      <c r="A7" s="80" t="s">
        <v>4</v>
      </c>
      <c r="B7" s="94" t="s">
        <v>15</v>
      </c>
      <c r="C7" s="95"/>
      <c r="D7" s="96" t="s">
        <v>18</v>
      </c>
      <c r="E7" s="29">
        <v>1</v>
      </c>
      <c r="F7" s="29">
        <v>2</v>
      </c>
      <c r="G7" s="29">
        <v>3</v>
      </c>
      <c r="H7" s="29">
        <v>4</v>
      </c>
      <c r="I7" s="29">
        <v>5</v>
      </c>
      <c r="J7" s="29">
        <v>6</v>
      </c>
      <c r="K7" s="29">
        <v>7</v>
      </c>
      <c r="L7" s="29">
        <v>8</v>
      </c>
      <c r="M7" s="29">
        <v>9</v>
      </c>
      <c r="N7" s="29">
        <v>10</v>
      </c>
      <c r="O7" s="29">
        <v>11</v>
      </c>
      <c r="P7" s="29">
        <v>12</v>
      </c>
      <c r="Q7" s="29">
        <v>13</v>
      </c>
      <c r="R7" s="29">
        <v>14</v>
      </c>
      <c r="S7" s="29">
        <v>15</v>
      </c>
      <c r="T7" s="30" t="s">
        <v>7</v>
      </c>
      <c r="U7" s="30" t="s">
        <v>1</v>
      </c>
      <c r="V7" s="31" t="s">
        <v>8</v>
      </c>
      <c r="W7" s="32">
        <v>0</v>
      </c>
      <c r="X7" s="33">
        <v>1</v>
      </c>
      <c r="Y7" s="33">
        <v>2</v>
      </c>
      <c r="Z7" s="33">
        <v>3</v>
      </c>
      <c r="AA7" s="33">
        <v>5</v>
      </c>
      <c r="AB7" s="34" t="s">
        <v>2</v>
      </c>
      <c r="AC7" s="35">
        <v>20</v>
      </c>
    </row>
    <row r="8" spans="1:29" ht="15.75" thickBot="1" x14ac:dyDescent="0.3">
      <c r="A8" s="81"/>
      <c r="B8" s="85"/>
      <c r="C8" s="86"/>
      <c r="D8" s="87"/>
      <c r="E8" s="70">
        <v>2</v>
      </c>
      <c r="F8" s="56">
        <v>0</v>
      </c>
      <c r="G8" s="70">
        <v>0</v>
      </c>
      <c r="H8" s="56">
        <v>0</v>
      </c>
      <c r="I8" s="70">
        <v>0</v>
      </c>
      <c r="J8" s="56">
        <v>5</v>
      </c>
      <c r="K8" s="70">
        <v>0</v>
      </c>
      <c r="L8" s="56">
        <v>0</v>
      </c>
      <c r="M8" s="70">
        <v>0</v>
      </c>
      <c r="N8" s="56">
        <v>0</v>
      </c>
      <c r="O8" s="56"/>
      <c r="P8" s="56"/>
      <c r="Q8" s="56"/>
      <c r="R8" s="56"/>
      <c r="S8" s="56"/>
      <c r="T8" s="57">
        <f t="shared" ref="T8:T15" si="0">IF(E8="","",SUM(E8:S8)+(COUNTIF(E8:S8,"5*")*5))</f>
        <v>7</v>
      </c>
      <c r="U8" s="223">
        <v>4</v>
      </c>
      <c r="V8" s="203">
        <f>SUM(T8:T11)</f>
        <v>103</v>
      </c>
      <c r="W8" s="47">
        <f>COUNTIF($E8:$S8,0)+COUNTIF($E9:$S9,0)+COUNTIF($E10:$S10,0)+COUNTIF($E11:$S11,0)</f>
        <v>8</v>
      </c>
      <c r="X8" s="47">
        <f>COUNTIF($E8:$S8,1)+COUNTIF($E9:$S9,1)+COUNTIF($E10:$S10,1)+COUNTIF($E11:$S11,1)</f>
        <v>1</v>
      </c>
      <c r="Y8" s="47">
        <f>COUNTIF($E8:$S8,2)+COUNTIF($E9:$S9,2)+COUNTIF($E10:$S10,2)+COUNTIF($E11:$S11,2)</f>
        <v>1</v>
      </c>
      <c r="Z8" s="47">
        <f>COUNTIF($E8:$S8,3)+COUNTIF($E9:$S9,3)+COUNTIF($E10:$S10,3)+COUNTIF($E11:$S11,3)</f>
        <v>0</v>
      </c>
      <c r="AA8" s="47">
        <f>COUNTIF($E8:$S8,5)+COUNTIF($E9:$S9,5)+COUNTIF($E10:$S10,5)+COUNTIF($E11:$S11,5)</f>
        <v>20</v>
      </c>
      <c r="AB8" s="48">
        <f>COUNTIF($E8:$S8,"5*")+COUNTIF($E9:$S9,"5*")+COUNTIF($E10:$S10,"5*")</f>
        <v>0</v>
      </c>
      <c r="AC8" s="99">
        <f>COUNTIF($E8:$S8,20)+COUNTIF($E9:$S9,20)+COUNTIF($E10:$S10,20)</f>
        <v>0</v>
      </c>
    </row>
    <row r="9" spans="1:29" ht="15.75" thickBot="1" x14ac:dyDescent="0.3">
      <c r="A9" s="82">
        <v>1</v>
      </c>
      <c r="B9" s="109" t="s">
        <v>77</v>
      </c>
      <c r="C9" s="110" t="s">
        <v>78</v>
      </c>
      <c r="D9" s="90" t="s">
        <v>66</v>
      </c>
      <c r="E9" s="70">
        <v>5</v>
      </c>
      <c r="F9" s="56">
        <v>5</v>
      </c>
      <c r="G9" s="70">
        <v>5</v>
      </c>
      <c r="H9" s="56">
        <v>5</v>
      </c>
      <c r="I9" s="70">
        <v>5</v>
      </c>
      <c r="J9" s="56">
        <v>1</v>
      </c>
      <c r="K9" s="70">
        <v>5</v>
      </c>
      <c r="L9" s="56">
        <v>5</v>
      </c>
      <c r="M9" s="70">
        <v>5</v>
      </c>
      <c r="N9" s="56">
        <v>5</v>
      </c>
      <c r="O9" s="50"/>
      <c r="P9" s="50"/>
      <c r="Q9" s="50"/>
      <c r="R9" s="50"/>
      <c r="S9" s="50"/>
      <c r="T9" s="51">
        <f t="shared" si="0"/>
        <v>46</v>
      </c>
      <c r="U9" s="224"/>
      <c r="V9" s="204"/>
      <c r="W9" s="53"/>
      <c r="X9" s="53"/>
      <c r="Y9" s="53"/>
      <c r="Z9" s="53"/>
      <c r="AA9" s="53"/>
      <c r="AB9" s="54"/>
      <c r="AC9" s="100"/>
    </row>
    <row r="10" spans="1:29" ht="18.75" thickBot="1" x14ac:dyDescent="0.3">
      <c r="A10" s="83"/>
      <c r="B10" s="88"/>
      <c r="C10" s="89"/>
      <c r="D10" s="90"/>
      <c r="E10" s="70">
        <v>5</v>
      </c>
      <c r="F10" s="56">
        <v>5</v>
      </c>
      <c r="G10" s="70">
        <v>5</v>
      </c>
      <c r="H10" s="56">
        <v>5</v>
      </c>
      <c r="I10" s="70">
        <v>5</v>
      </c>
      <c r="J10" s="56">
        <v>5</v>
      </c>
      <c r="K10" s="70">
        <v>5</v>
      </c>
      <c r="L10" s="56">
        <v>5</v>
      </c>
      <c r="M10" s="70">
        <v>5</v>
      </c>
      <c r="N10" s="56">
        <v>5</v>
      </c>
      <c r="O10" s="72"/>
      <c r="P10" s="72"/>
      <c r="Q10" s="72"/>
      <c r="R10" s="72"/>
      <c r="S10" s="72"/>
      <c r="T10" s="73">
        <f t="shared" si="0"/>
        <v>50</v>
      </c>
      <c r="U10" s="224"/>
      <c r="V10" s="205">
        <v>0.47083333333333338</v>
      </c>
      <c r="W10" s="36" t="s">
        <v>3</v>
      </c>
      <c r="X10" s="37"/>
      <c r="Y10" s="37"/>
      <c r="Z10" s="38"/>
      <c r="AA10" s="38"/>
      <c r="AB10" s="39"/>
      <c r="AC10" s="101" t="str">
        <f>TEXT( (V11-V10+0.00000000000001),"[hh].mm.ss")</f>
        <v>07.48.00</v>
      </c>
    </row>
    <row r="11" spans="1:29" ht="18.75" thickBot="1" x14ac:dyDescent="0.3">
      <c r="A11" s="84"/>
      <c r="B11" s="91"/>
      <c r="C11" s="92"/>
      <c r="D11" s="93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5"/>
      <c r="P11" s="75"/>
      <c r="Q11" s="75"/>
      <c r="R11" s="75"/>
      <c r="S11" s="75"/>
      <c r="T11" s="76" t="str">
        <f t="shared" si="0"/>
        <v/>
      </c>
      <c r="U11" s="225"/>
      <c r="V11" s="205">
        <v>0.79583333333333339</v>
      </c>
      <c r="W11" s="41" t="s">
        <v>11</v>
      </c>
      <c r="X11" s="42"/>
      <c r="Y11" s="42"/>
      <c r="Z11" s="43"/>
      <c r="AA11" s="44"/>
      <c r="AB11" s="45"/>
      <c r="AC11" s="102" t="str">
        <f>TEXT(IF($E9="","",(IF($E10="",T9/(15-(COUNTIF($E9:$S9,""))),(IF($E11="",(T9+T10)/(30-(COUNTIF($E9:$S9,"")+COUNTIF($E10:$S10,""))), (T9+T10+T11)/(45-(COUNTIF($E9:$S9,"")+COUNTIF($E10:$S10,"")+COUNTIF($E11:$S11,"")))))))),"0,00")</f>
        <v>4,80</v>
      </c>
    </row>
    <row r="12" spans="1:29" ht="15.75" thickBot="1" x14ac:dyDescent="0.3">
      <c r="A12" s="81"/>
      <c r="B12" s="85"/>
      <c r="C12" s="86"/>
      <c r="D12" s="87"/>
      <c r="E12" s="70">
        <v>0</v>
      </c>
      <c r="F12" s="56">
        <v>0</v>
      </c>
      <c r="G12" s="70">
        <v>0</v>
      </c>
      <c r="H12" s="56">
        <v>5</v>
      </c>
      <c r="I12" s="70">
        <v>5</v>
      </c>
      <c r="J12" s="56">
        <v>0</v>
      </c>
      <c r="K12" s="70">
        <v>0</v>
      </c>
      <c r="L12" s="56">
        <v>0</v>
      </c>
      <c r="M12" s="70">
        <v>0</v>
      </c>
      <c r="N12" s="56">
        <v>0</v>
      </c>
      <c r="O12" s="56"/>
      <c r="P12" s="56"/>
      <c r="Q12" s="56"/>
      <c r="R12" s="56"/>
      <c r="S12" s="56"/>
      <c r="T12" s="57">
        <f t="shared" si="0"/>
        <v>10</v>
      </c>
      <c r="U12" s="223">
        <v>2</v>
      </c>
      <c r="V12" s="203">
        <f>SUM(T12:T15)</f>
        <v>18</v>
      </c>
      <c r="W12" s="47">
        <f>COUNTIF($E12:$S12,0)+COUNTIF($E13:$S13,0)+COUNTIF($E14:$S14,0)+COUNTIF($E15:$S15,0)</f>
        <v>24</v>
      </c>
      <c r="X12" s="47">
        <f>COUNTIF($E12:$S12,1)+COUNTIF($E13:$S13,1)+COUNTIF($E14:$S14,1)+COUNTIF($E15:$S15,1)</f>
        <v>3</v>
      </c>
      <c r="Y12" s="47">
        <f>COUNTIF($E12:$S12,2)+COUNTIF($E13:$S13,2)+COUNTIF($E14:$S14,2)+COUNTIF($E15:$S15,2)</f>
        <v>0</v>
      </c>
      <c r="Z12" s="47">
        <f>COUNTIF($E12:$S12,3)+COUNTIF($E13:$S13,3)+COUNTIF($E14:$S14,3)+COUNTIF($E15:$S15,3)</f>
        <v>0</v>
      </c>
      <c r="AA12" s="47">
        <f>COUNTIF($E12:$S12,5)+COUNTIF($E13:$S13,5)+COUNTIF($E14:$S14,5)+COUNTIF($E15:$S15,5)</f>
        <v>3</v>
      </c>
      <c r="AB12" s="48">
        <f>COUNTIF($E12:$S12,"5*")+COUNTIF($E13:$S13,"5*")+COUNTIF($E14:$S14,"5*")</f>
        <v>0</v>
      </c>
      <c r="AC12" s="99">
        <f>COUNTIF($E12:$S12,20)+COUNTIF($E13:$S13,20)+COUNTIF($E14:$S14,20)</f>
        <v>0</v>
      </c>
    </row>
    <row r="13" spans="1:29" ht="15.75" thickBot="1" x14ac:dyDescent="0.3">
      <c r="A13" s="82">
        <v>9</v>
      </c>
      <c r="B13" s="109" t="s">
        <v>56</v>
      </c>
      <c r="C13" s="110" t="s">
        <v>79</v>
      </c>
      <c r="D13" s="90" t="s">
        <v>21</v>
      </c>
      <c r="E13" s="70">
        <v>0</v>
      </c>
      <c r="F13" s="56">
        <v>0</v>
      </c>
      <c r="G13" s="70">
        <v>0</v>
      </c>
      <c r="H13" s="56">
        <v>1</v>
      </c>
      <c r="I13" s="70">
        <v>0</v>
      </c>
      <c r="J13" s="56">
        <v>1</v>
      </c>
      <c r="K13" s="70">
        <v>0</v>
      </c>
      <c r="L13" s="56">
        <v>0</v>
      </c>
      <c r="M13" s="70">
        <v>0</v>
      </c>
      <c r="N13" s="56">
        <v>0</v>
      </c>
      <c r="O13" s="50"/>
      <c r="P13" s="50"/>
      <c r="Q13" s="50"/>
      <c r="R13" s="50"/>
      <c r="S13" s="50"/>
      <c r="T13" s="51">
        <f t="shared" si="0"/>
        <v>2</v>
      </c>
      <c r="U13" s="224"/>
      <c r="V13" s="204"/>
      <c r="W13" s="53"/>
      <c r="X13" s="53"/>
      <c r="Y13" s="53"/>
      <c r="Z13" s="53"/>
      <c r="AA13" s="53"/>
      <c r="AB13" s="54"/>
      <c r="AC13" s="100"/>
    </row>
    <row r="14" spans="1:29" ht="18.75" thickBot="1" x14ac:dyDescent="0.3">
      <c r="A14" s="83"/>
      <c r="B14" s="88"/>
      <c r="C14" s="89"/>
      <c r="D14" s="90"/>
      <c r="E14" s="70">
        <v>5</v>
      </c>
      <c r="F14" s="56">
        <v>0</v>
      </c>
      <c r="G14" s="70">
        <v>0</v>
      </c>
      <c r="H14" s="56">
        <v>1</v>
      </c>
      <c r="I14" s="70">
        <v>0</v>
      </c>
      <c r="J14" s="56">
        <v>0</v>
      </c>
      <c r="K14" s="70">
        <v>0</v>
      </c>
      <c r="L14" s="56">
        <v>0</v>
      </c>
      <c r="M14" s="70">
        <v>0</v>
      </c>
      <c r="N14" s="56">
        <v>0</v>
      </c>
      <c r="O14" s="72"/>
      <c r="P14" s="72"/>
      <c r="Q14" s="72"/>
      <c r="R14" s="72"/>
      <c r="S14" s="72"/>
      <c r="T14" s="73">
        <f t="shared" si="0"/>
        <v>6</v>
      </c>
      <c r="U14" s="224"/>
      <c r="V14" s="205">
        <v>0.47152777777777777</v>
      </c>
      <c r="W14" s="36" t="s">
        <v>3</v>
      </c>
      <c r="X14" s="37"/>
      <c r="Y14" s="37"/>
      <c r="Z14" s="38"/>
      <c r="AA14" s="38"/>
      <c r="AB14" s="39"/>
      <c r="AC14" s="101" t="str">
        <f>TEXT( (V15-V14+0.00000000000001),"[hh].mm.ss")</f>
        <v>04.37.00</v>
      </c>
    </row>
    <row r="15" spans="1:29" ht="18.75" thickBot="1" x14ac:dyDescent="0.3">
      <c r="A15" s="84"/>
      <c r="B15" s="91"/>
      <c r="C15" s="92"/>
      <c r="D15" s="93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5"/>
      <c r="P15" s="75"/>
      <c r="Q15" s="75"/>
      <c r="R15" s="75"/>
      <c r="S15" s="75"/>
      <c r="T15" s="76" t="str">
        <f t="shared" si="0"/>
        <v/>
      </c>
      <c r="U15" s="225"/>
      <c r="V15" s="205">
        <v>0.66388888888888886</v>
      </c>
      <c r="W15" s="41" t="s">
        <v>11</v>
      </c>
      <c r="X15" s="42"/>
      <c r="Y15" s="42"/>
      <c r="Z15" s="43"/>
      <c r="AA15" s="44"/>
      <c r="AB15" s="45"/>
      <c r="AC15" s="102" t="str">
        <f>TEXT(IF($E13="","",(IF($E14="",T13/(15-(COUNTIF($E13:$S13,""))),(IF($E15="",(T13+T14)/(30-(COUNTIF($E13:$S13,"")+COUNTIF($E14:$S14,""))), (T13+T14+T15)/(45-(COUNTIF($E13:$S13,"")+COUNTIF($E14:$S14,"")+COUNTIF($E15:$S15,"")))))))),"0,00")</f>
        <v>0,40</v>
      </c>
    </row>
    <row r="16" spans="1:29" ht="15.75" thickBot="1" x14ac:dyDescent="0.3">
      <c r="A16" s="81"/>
      <c r="B16" s="85"/>
      <c r="C16" s="86"/>
      <c r="D16" s="87"/>
      <c r="E16" s="70">
        <v>5</v>
      </c>
      <c r="F16" s="56">
        <v>2</v>
      </c>
      <c r="G16" s="70">
        <v>5</v>
      </c>
      <c r="H16" s="56">
        <v>5</v>
      </c>
      <c r="I16" s="70">
        <v>5</v>
      </c>
      <c r="J16" s="56">
        <v>3</v>
      </c>
      <c r="K16" s="70">
        <v>5</v>
      </c>
      <c r="L16" s="56">
        <v>0</v>
      </c>
      <c r="M16" s="70">
        <v>0</v>
      </c>
      <c r="N16" s="56">
        <v>3</v>
      </c>
      <c r="O16" s="56"/>
      <c r="P16" s="56"/>
      <c r="Q16" s="56"/>
      <c r="R16" s="56"/>
      <c r="S16" s="56"/>
      <c r="T16" s="57">
        <f t="shared" ref="T16:T23" si="1">IF(E16="","",SUM(E16:S16)+(COUNTIF(E16:S16,"5*")*5))</f>
        <v>33</v>
      </c>
      <c r="U16" s="223">
        <v>3</v>
      </c>
      <c r="V16" s="203">
        <f>SUM(T16:T19)</f>
        <v>69</v>
      </c>
      <c r="W16" s="47">
        <f>COUNTIF($E16:$S16,0)+COUNTIF($E17:$S17,0)+COUNTIF($E18:$S18,0)+COUNTIF($E19:$S19,0)</f>
        <v>9</v>
      </c>
      <c r="X16" s="47">
        <f>COUNTIF($E16:$S16,1)+COUNTIF($E17:$S17,1)+COUNTIF($E18:$S18,1)+COUNTIF($E19:$S19,1)</f>
        <v>6</v>
      </c>
      <c r="Y16" s="47">
        <f>COUNTIF($E16:$S16,2)+COUNTIF($E17:$S17,2)+COUNTIF($E18:$S18,2)+COUNTIF($E19:$S19,2)</f>
        <v>2</v>
      </c>
      <c r="Z16" s="47">
        <f>COUNTIF($E16:$S16,3)+COUNTIF($E17:$S17,3)+COUNTIF($E18:$S18,3)+COUNTIF($E19:$S19,3)</f>
        <v>3</v>
      </c>
      <c r="AA16" s="47">
        <f>COUNTIF($E16:$S16,5)+COUNTIF($E17:$S17,5)+COUNTIF($E18:$S18,5)+COUNTIF($E19:$S19,5)</f>
        <v>10</v>
      </c>
      <c r="AB16" s="48">
        <f>COUNTIF($E16:$S16,"5*")+COUNTIF($E17:$S17,"5*")+COUNTIF($E18:$S18,"5*")</f>
        <v>0</v>
      </c>
      <c r="AC16" s="99">
        <f>COUNTIF($E16:$S16,20)+COUNTIF($E17:$S17,20)+COUNTIF($E18:$S18,20)</f>
        <v>0</v>
      </c>
    </row>
    <row r="17" spans="1:29" ht="15.75" thickBot="1" x14ac:dyDescent="0.3">
      <c r="A17" s="82">
        <v>17</v>
      </c>
      <c r="B17" s="109" t="s">
        <v>28</v>
      </c>
      <c r="C17" s="110" t="s">
        <v>80</v>
      </c>
      <c r="D17" s="90" t="s">
        <v>64</v>
      </c>
      <c r="E17" s="70">
        <v>5</v>
      </c>
      <c r="F17" s="56">
        <v>1</v>
      </c>
      <c r="G17" s="70">
        <v>0</v>
      </c>
      <c r="H17" s="56">
        <v>5</v>
      </c>
      <c r="I17" s="70">
        <v>5</v>
      </c>
      <c r="J17" s="56">
        <v>1</v>
      </c>
      <c r="K17" s="70">
        <v>2</v>
      </c>
      <c r="L17" s="56">
        <v>0</v>
      </c>
      <c r="M17" s="70">
        <v>0</v>
      </c>
      <c r="N17" s="56">
        <v>3</v>
      </c>
      <c r="O17" s="50"/>
      <c r="P17" s="50"/>
      <c r="Q17" s="50"/>
      <c r="R17" s="50"/>
      <c r="S17" s="50"/>
      <c r="T17" s="51">
        <f t="shared" si="1"/>
        <v>22</v>
      </c>
      <c r="U17" s="224"/>
      <c r="V17" s="204"/>
      <c r="W17" s="53"/>
      <c r="X17" s="53"/>
      <c r="Y17" s="53"/>
      <c r="Z17" s="53"/>
      <c r="AA17" s="53"/>
      <c r="AB17" s="54"/>
      <c r="AC17" s="100"/>
    </row>
    <row r="18" spans="1:29" ht="18.75" thickBot="1" x14ac:dyDescent="0.3">
      <c r="A18" s="83"/>
      <c r="B18" s="88"/>
      <c r="C18" s="89"/>
      <c r="D18" s="90"/>
      <c r="E18" s="70">
        <v>5</v>
      </c>
      <c r="F18" s="56">
        <v>1</v>
      </c>
      <c r="G18" s="70">
        <v>0</v>
      </c>
      <c r="H18" s="56">
        <v>1</v>
      </c>
      <c r="I18" s="70">
        <v>5</v>
      </c>
      <c r="J18" s="56">
        <v>1</v>
      </c>
      <c r="K18" s="70">
        <v>1</v>
      </c>
      <c r="L18" s="56">
        <v>0</v>
      </c>
      <c r="M18" s="70">
        <v>0</v>
      </c>
      <c r="N18" s="56">
        <v>0</v>
      </c>
      <c r="O18" s="72"/>
      <c r="P18" s="72"/>
      <c r="Q18" s="72"/>
      <c r="R18" s="72"/>
      <c r="S18" s="72"/>
      <c r="T18" s="73">
        <f t="shared" si="1"/>
        <v>14</v>
      </c>
      <c r="U18" s="224"/>
      <c r="V18" s="205">
        <v>0.47222222222222227</v>
      </c>
      <c r="W18" s="36" t="s">
        <v>3</v>
      </c>
      <c r="X18" s="37"/>
      <c r="Y18" s="37"/>
      <c r="Z18" s="38"/>
      <c r="AA18" s="38"/>
      <c r="AB18" s="39"/>
      <c r="AC18" s="101" t="str">
        <f>TEXT( (V19-V18+0.00000000000001),"[hh].mm.ss")</f>
        <v>04.37.00</v>
      </c>
    </row>
    <row r="19" spans="1:29" ht="18.75" thickBot="1" x14ac:dyDescent="0.3">
      <c r="A19" s="84"/>
      <c r="B19" s="91"/>
      <c r="C19" s="92"/>
      <c r="D19" s="93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5"/>
      <c r="P19" s="75"/>
      <c r="Q19" s="75"/>
      <c r="R19" s="75"/>
      <c r="S19" s="75"/>
      <c r="T19" s="76" t="str">
        <f t="shared" si="1"/>
        <v/>
      </c>
      <c r="U19" s="225"/>
      <c r="V19" s="205">
        <v>0.6645833333333333</v>
      </c>
      <c r="W19" s="41" t="s">
        <v>11</v>
      </c>
      <c r="X19" s="42"/>
      <c r="Y19" s="42"/>
      <c r="Z19" s="43"/>
      <c r="AA19" s="44"/>
      <c r="AB19" s="45"/>
      <c r="AC19" s="102" t="str">
        <f>TEXT(IF($E17="","",(IF($E18="",T17/(15-(COUNTIF($E17:$S17,""))),(IF($E19="",(T17+T18)/(30-(COUNTIF($E17:$S17,"")+COUNTIF($E18:$S18,""))), (T17+T18+T19)/(45-(COUNTIF($E17:$S17,"")+COUNTIF($E18:$S18,"")+COUNTIF($E19:$S19,"")))))))),"0,00")</f>
        <v>1,80</v>
      </c>
    </row>
    <row r="20" spans="1:29" ht="15.75" thickBot="1" x14ac:dyDescent="0.3">
      <c r="A20" s="81"/>
      <c r="B20" s="85"/>
      <c r="C20" s="86"/>
      <c r="D20" s="87"/>
      <c r="E20" s="70">
        <v>0</v>
      </c>
      <c r="F20" s="56">
        <v>1</v>
      </c>
      <c r="G20" s="70">
        <v>0</v>
      </c>
      <c r="H20" s="56">
        <v>0</v>
      </c>
      <c r="I20" s="70">
        <v>2</v>
      </c>
      <c r="J20" s="56">
        <v>5</v>
      </c>
      <c r="K20" s="70">
        <v>0</v>
      </c>
      <c r="L20" s="56">
        <v>0</v>
      </c>
      <c r="M20" s="70">
        <v>0</v>
      </c>
      <c r="N20" s="56">
        <v>0</v>
      </c>
      <c r="O20" s="56"/>
      <c r="P20" s="56"/>
      <c r="Q20" s="56"/>
      <c r="R20" s="56"/>
      <c r="S20" s="56"/>
      <c r="T20" s="57">
        <f t="shared" si="1"/>
        <v>8</v>
      </c>
      <c r="U20" s="223">
        <v>1</v>
      </c>
      <c r="V20" s="203">
        <f>SUM(T20:T23)</f>
        <v>14</v>
      </c>
      <c r="W20" s="47">
        <f>COUNTIF($E20:$S20,0)+COUNTIF($E21:$S21,0)+COUNTIF($E22:$S22,0)+COUNTIF($E23:$S23,0)</f>
        <v>25</v>
      </c>
      <c r="X20" s="47">
        <f>COUNTIF($E20:$S20,1)+COUNTIF($E21:$S21,1)+COUNTIF($E22:$S22,1)+COUNTIF($E23:$S23,1)</f>
        <v>2</v>
      </c>
      <c r="Y20" s="47">
        <f>COUNTIF($E20:$S20,2)+COUNTIF($E21:$S21,2)+COUNTIF($E22:$S22,2)+COUNTIF($E23:$S23,2)</f>
        <v>1</v>
      </c>
      <c r="Z20" s="47">
        <f>COUNTIF($E20:$S20,3)+COUNTIF($E21:$S21,3)+COUNTIF($E22:$S22,3)+COUNTIF($E23:$S23,3)</f>
        <v>0</v>
      </c>
      <c r="AA20" s="47">
        <f>COUNTIF($E20:$S20,5)+COUNTIF($E21:$S21,5)+COUNTIF($E22:$S22,5)+COUNTIF($E23:$S23,5)</f>
        <v>2</v>
      </c>
      <c r="AB20" s="48">
        <f>COUNTIF($E20:$S20,"5*")+COUNTIF($E21:$S21,"5*")+COUNTIF($E22:$S22,"5*")</f>
        <v>0</v>
      </c>
      <c r="AC20" s="99">
        <f>COUNTIF($E20:$S20,20)+COUNTIF($E21:$S21,20)+COUNTIF($E22:$S22,20)</f>
        <v>0</v>
      </c>
    </row>
    <row r="21" spans="1:29" ht="15.75" thickBot="1" x14ac:dyDescent="0.3">
      <c r="A21" s="82">
        <v>18</v>
      </c>
      <c r="B21" s="109" t="s">
        <v>81</v>
      </c>
      <c r="C21" s="110" t="s">
        <v>82</v>
      </c>
      <c r="D21" s="90" t="s">
        <v>94</v>
      </c>
      <c r="E21" s="70">
        <v>0</v>
      </c>
      <c r="F21" s="56">
        <v>0</v>
      </c>
      <c r="G21" s="70">
        <v>0</v>
      </c>
      <c r="H21" s="56">
        <v>0</v>
      </c>
      <c r="I21" s="70">
        <v>0</v>
      </c>
      <c r="J21" s="56">
        <v>0</v>
      </c>
      <c r="K21" s="70">
        <v>0</v>
      </c>
      <c r="L21" s="56">
        <v>0</v>
      </c>
      <c r="M21" s="70">
        <v>0</v>
      </c>
      <c r="N21" s="56">
        <v>0</v>
      </c>
      <c r="O21" s="50"/>
      <c r="P21" s="50"/>
      <c r="Q21" s="50"/>
      <c r="R21" s="50"/>
      <c r="S21" s="50"/>
      <c r="T21" s="51">
        <f t="shared" si="1"/>
        <v>0</v>
      </c>
      <c r="U21" s="224"/>
      <c r="V21" s="204"/>
      <c r="W21" s="53"/>
      <c r="X21" s="53"/>
      <c r="Y21" s="53"/>
      <c r="Z21" s="53"/>
      <c r="AA21" s="53"/>
      <c r="AB21" s="54"/>
      <c r="AC21" s="100"/>
    </row>
    <row r="22" spans="1:29" ht="18.75" thickBot="1" x14ac:dyDescent="0.3">
      <c r="A22" s="83"/>
      <c r="B22" s="88"/>
      <c r="C22" s="89"/>
      <c r="D22" s="90"/>
      <c r="E22" s="70">
        <v>5</v>
      </c>
      <c r="F22" s="56">
        <v>0</v>
      </c>
      <c r="G22" s="70">
        <v>0</v>
      </c>
      <c r="H22" s="56">
        <v>0</v>
      </c>
      <c r="I22" s="70">
        <v>1</v>
      </c>
      <c r="J22" s="56">
        <v>0</v>
      </c>
      <c r="K22" s="70">
        <v>0</v>
      </c>
      <c r="L22" s="56">
        <v>0</v>
      </c>
      <c r="M22" s="70">
        <v>0</v>
      </c>
      <c r="N22" s="56">
        <v>0</v>
      </c>
      <c r="O22" s="72"/>
      <c r="P22" s="72"/>
      <c r="Q22" s="72"/>
      <c r="R22" s="72"/>
      <c r="S22" s="72"/>
      <c r="T22" s="73">
        <f t="shared" si="1"/>
        <v>6</v>
      </c>
      <c r="U22" s="224"/>
      <c r="V22" s="205">
        <v>0.47291666666666665</v>
      </c>
      <c r="W22" s="36" t="s">
        <v>3</v>
      </c>
      <c r="X22" s="37"/>
      <c r="Y22" s="37"/>
      <c r="Z22" s="38"/>
      <c r="AA22" s="38"/>
      <c r="AB22" s="39"/>
      <c r="AC22" s="101" t="str">
        <f>TEXT( (V23-V22+0.00000000000001),"[hh].mm.ss")</f>
        <v>03.33.00</v>
      </c>
    </row>
    <row r="23" spans="1:29" ht="18.75" thickBot="1" x14ac:dyDescent="0.3">
      <c r="A23" s="84"/>
      <c r="B23" s="91"/>
      <c r="C23" s="92"/>
      <c r="D23" s="93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5"/>
      <c r="P23" s="75"/>
      <c r="Q23" s="75"/>
      <c r="R23" s="75"/>
      <c r="S23" s="75"/>
      <c r="T23" s="76" t="str">
        <f t="shared" si="1"/>
        <v/>
      </c>
      <c r="U23" s="225"/>
      <c r="V23" s="205">
        <v>0.62083333333333335</v>
      </c>
      <c r="W23" s="41" t="s">
        <v>11</v>
      </c>
      <c r="X23" s="42"/>
      <c r="Y23" s="42"/>
      <c r="Z23" s="43"/>
      <c r="AA23" s="44"/>
      <c r="AB23" s="45"/>
      <c r="AC23" s="102" t="str">
        <f>TEXT(IF($E21="","",(IF($E22="",T21/(15-(COUNTIF($E21:$S21,""))),(IF($E23="",(T21+T22)/(30-(COUNTIF($E21:$S21,"")+COUNTIF($E22:$S22,""))), (T21+T22+T23)/(45-(COUNTIF($E21:$S21,"")+COUNTIF($E22:$S22,"")+COUNTIF($E23:$S23,"")))))))),"0,00")</f>
        <v>0,30</v>
      </c>
    </row>
  </sheetData>
  <mergeCells count="11">
    <mergeCell ref="A1:C1"/>
    <mergeCell ref="A2:C2"/>
    <mergeCell ref="U8:U11"/>
    <mergeCell ref="AB1:AC2"/>
    <mergeCell ref="AB3:AC3"/>
    <mergeCell ref="A3:AA3"/>
    <mergeCell ref="U16:U19"/>
    <mergeCell ref="U20:U23"/>
    <mergeCell ref="U12:U15"/>
    <mergeCell ref="D1:S1"/>
    <mergeCell ref="D2:S2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32" t="s">
        <v>20</v>
      </c>
      <c r="B1" s="233"/>
      <c r="C1" s="234"/>
      <c r="D1" s="226" t="s">
        <v>76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8"/>
      <c r="T1" s="77"/>
      <c r="U1" s="77"/>
      <c r="V1" s="77"/>
      <c r="W1" s="77"/>
      <c r="X1" s="77"/>
      <c r="Y1" s="77"/>
      <c r="Z1" s="77"/>
      <c r="AA1" s="77"/>
      <c r="AB1" s="238" t="s">
        <v>5</v>
      </c>
      <c r="AC1" s="239"/>
    </row>
    <row r="2" spans="1:29" ht="55.5" customHeight="1" thickBot="1" x14ac:dyDescent="0.45">
      <c r="A2" s="235"/>
      <c r="B2" s="236"/>
      <c r="C2" s="237"/>
      <c r="D2" s="229" t="s">
        <v>17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1"/>
      <c r="T2" s="78"/>
      <c r="U2" s="78"/>
      <c r="V2" s="78"/>
      <c r="W2" s="78"/>
      <c r="X2" s="78"/>
      <c r="Y2" s="78"/>
      <c r="Z2" s="78"/>
      <c r="AA2" s="78"/>
      <c r="AB2" s="240"/>
      <c r="AC2" s="241"/>
    </row>
    <row r="3" spans="1:29" ht="30" customHeight="1" x14ac:dyDescent="0.6">
      <c r="A3" s="244" t="s">
        <v>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2" t="s">
        <v>177</v>
      </c>
      <c r="AC3" s="243"/>
    </row>
    <row r="4" spans="1:29" ht="15" x14ac:dyDescent="0.2">
      <c r="A4" s="3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9"/>
      <c r="W4" s="7"/>
      <c r="X4" s="7"/>
      <c r="Y4" s="7"/>
      <c r="Z4" s="7"/>
      <c r="AA4" s="6"/>
      <c r="AB4" s="7"/>
      <c r="AC4" s="8"/>
    </row>
    <row r="5" spans="1:29" ht="16.5" thickBot="1" x14ac:dyDescent="0.3">
      <c r="A5" s="9"/>
      <c r="B5" s="10"/>
      <c r="C5" s="11"/>
      <c r="D5" s="11"/>
      <c r="E5" s="12"/>
      <c r="F5" s="12"/>
      <c r="G5" s="12"/>
      <c r="H5" s="12"/>
      <c r="I5" s="12" t="s">
        <v>16</v>
      </c>
      <c r="J5" s="12"/>
      <c r="K5" s="12"/>
      <c r="L5" s="12"/>
      <c r="M5" s="12"/>
      <c r="N5" s="12"/>
      <c r="O5" s="13"/>
      <c r="P5" s="12"/>
      <c r="Q5" s="12"/>
      <c r="R5" s="12"/>
      <c r="S5" s="12"/>
      <c r="T5" s="14"/>
      <c r="U5" s="14"/>
      <c r="V5" s="15">
        <v>41069</v>
      </c>
      <c r="W5" s="16"/>
      <c r="X5" s="16"/>
      <c r="Y5" s="16"/>
      <c r="Z5" s="14"/>
      <c r="AA5" s="17"/>
      <c r="AB5" s="18"/>
      <c r="AC5" s="19"/>
    </row>
    <row r="6" spans="1:29" ht="15" x14ac:dyDescent="0.25">
      <c r="A6" s="98" t="s">
        <v>13</v>
      </c>
      <c r="B6" s="64" t="s">
        <v>14</v>
      </c>
      <c r="C6" s="65"/>
      <c r="D6" s="66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 t="s">
        <v>0</v>
      </c>
      <c r="U6" s="23"/>
      <c r="V6" s="24"/>
      <c r="W6" s="25" t="s">
        <v>9</v>
      </c>
      <c r="X6" s="26"/>
      <c r="Y6" s="26"/>
      <c r="Z6" s="27"/>
      <c r="AA6" s="27"/>
      <c r="AB6" s="27"/>
      <c r="AC6" s="28"/>
    </row>
    <row r="7" spans="1:29" ht="15.75" thickBot="1" x14ac:dyDescent="0.3">
      <c r="A7" s="20" t="s">
        <v>4</v>
      </c>
      <c r="B7" s="94" t="s">
        <v>15</v>
      </c>
      <c r="C7" s="95"/>
      <c r="D7" s="96" t="s">
        <v>18</v>
      </c>
      <c r="E7" s="29">
        <v>1</v>
      </c>
      <c r="F7" s="29">
        <v>2</v>
      </c>
      <c r="G7" s="29">
        <v>3</v>
      </c>
      <c r="H7" s="29">
        <v>4</v>
      </c>
      <c r="I7" s="29">
        <v>5</v>
      </c>
      <c r="J7" s="29">
        <v>6</v>
      </c>
      <c r="K7" s="29">
        <v>7</v>
      </c>
      <c r="L7" s="29">
        <v>8</v>
      </c>
      <c r="M7" s="29">
        <v>9</v>
      </c>
      <c r="N7" s="29">
        <v>10</v>
      </c>
      <c r="O7" s="29">
        <v>11</v>
      </c>
      <c r="P7" s="29">
        <v>12</v>
      </c>
      <c r="Q7" s="29">
        <v>13</v>
      </c>
      <c r="R7" s="29">
        <v>14</v>
      </c>
      <c r="S7" s="29">
        <v>15</v>
      </c>
      <c r="T7" s="30" t="s">
        <v>7</v>
      </c>
      <c r="U7" s="30" t="s">
        <v>1</v>
      </c>
      <c r="V7" s="31" t="s">
        <v>8</v>
      </c>
      <c r="W7" s="32">
        <v>0</v>
      </c>
      <c r="X7" s="33">
        <v>1</v>
      </c>
      <c r="Y7" s="33">
        <v>2</v>
      </c>
      <c r="Z7" s="33">
        <v>3</v>
      </c>
      <c r="AA7" s="33">
        <v>5</v>
      </c>
      <c r="AB7" s="34" t="s">
        <v>2</v>
      </c>
      <c r="AC7" s="35">
        <v>20</v>
      </c>
    </row>
    <row r="8" spans="1:29" ht="15.75" thickBot="1" x14ac:dyDescent="0.3">
      <c r="A8" s="113"/>
      <c r="B8" s="85"/>
      <c r="C8" s="86"/>
      <c r="D8" s="87"/>
      <c r="E8" s="70">
        <v>0</v>
      </c>
      <c r="F8" s="70">
        <v>0</v>
      </c>
      <c r="G8" s="70">
        <v>0</v>
      </c>
      <c r="H8" s="70">
        <v>0</v>
      </c>
      <c r="I8" s="70">
        <v>1</v>
      </c>
      <c r="J8" s="70">
        <v>0</v>
      </c>
      <c r="K8" s="70">
        <v>0</v>
      </c>
      <c r="L8" s="70">
        <v>0</v>
      </c>
      <c r="M8" s="70">
        <v>0</v>
      </c>
      <c r="N8" s="70">
        <v>2</v>
      </c>
      <c r="O8" s="56"/>
      <c r="P8" s="56"/>
      <c r="Q8" s="56"/>
      <c r="R8" s="56"/>
      <c r="S8" s="56"/>
      <c r="T8" s="57">
        <f t="shared" ref="T8:T19" si="0">IF(E8="","",SUM(E8:S8)+(COUNTIF(E8:S8,"5*")*5))</f>
        <v>3</v>
      </c>
      <c r="U8" s="223">
        <v>2</v>
      </c>
      <c r="V8" s="203">
        <f>SUM(T8:T11)</f>
        <v>11</v>
      </c>
      <c r="W8" s="47">
        <f>COUNTIF($E8:$S8,0)+COUNTIF($E9:$S9,0)+COUNTIF($E10:$S10,0)+COUNTIF($E11:$S11,0)</f>
        <v>23</v>
      </c>
      <c r="X8" s="47">
        <f>COUNTIF($E8:$S8,1)+COUNTIF($E9:$S9,1)+COUNTIF($E10:$S10,1)+COUNTIF($E11:$S11,1)</f>
        <v>4</v>
      </c>
      <c r="Y8" s="47">
        <f>COUNTIF($E8:$S8,2)+COUNTIF($E9:$S9,2)+COUNTIF($E10:$S10,2)+COUNTIF($E11:$S11,2)</f>
        <v>2</v>
      </c>
      <c r="Z8" s="47">
        <f>COUNTIF($E8:$S8,3)+COUNTIF($E9:$S9,3)+COUNTIF($E10:$S10,3)+COUNTIF($E11:$S11,3)</f>
        <v>1</v>
      </c>
      <c r="AA8" s="47">
        <f>COUNTIF($E8:$S8,5)+COUNTIF($E9:$S9,5)+COUNTIF($E10:$S10,5)+COUNTIF($E11:$S11,5)</f>
        <v>0</v>
      </c>
      <c r="AB8" s="48">
        <f>COUNTIF($E8:$S8,"5*")+COUNTIF($E9:$S9,"5*")+COUNTIF($E10:$S10,"5*")</f>
        <v>0</v>
      </c>
      <c r="AC8" s="49">
        <f>COUNTIF($E8:$S8,20)+COUNTIF($E9:$S9,20)+COUNTIF($E10:$S10,20)</f>
        <v>0</v>
      </c>
    </row>
    <row r="9" spans="1:29" ht="15.75" thickBot="1" x14ac:dyDescent="0.3">
      <c r="A9" s="114">
        <v>3</v>
      </c>
      <c r="B9" s="111" t="s">
        <v>58</v>
      </c>
      <c r="C9" s="112" t="s">
        <v>83</v>
      </c>
      <c r="D9" s="90" t="s">
        <v>64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1</v>
      </c>
      <c r="O9" s="50"/>
      <c r="P9" s="50"/>
      <c r="Q9" s="50"/>
      <c r="R9" s="50"/>
      <c r="S9" s="50"/>
      <c r="T9" s="57">
        <f t="shared" si="0"/>
        <v>1</v>
      </c>
      <c r="U9" s="224"/>
      <c r="V9" s="204"/>
      <c r="W9" s="53"/>
      <c r="X9" s="53"/>
      <c r="Y9" s="53"/>
      <c r="Z9" s="53"/>
      <c r="AA9" s="53"/>
      <c r="AB9" s="54"/>
      <c r="AC9" s="55"/>
    </row>
    <row r="10" spans="1:29" ht="18.75" thickBot="1" x14ac:dyDescent="0.3">
      <c r="A10" s="115"/>
      <c r="B10" s="88"/>
      <c r="C10" s="89"/>
      <c r="D10" s="90"/>
      <c r="E10" s="70">
        <v>0</v>
      </c>
      <c r="F10" s="70">
        <v>1</v>
      </c>
      <c r="G10" s="70">
        <v>0</v>
      </c>
      <c r="H10" s="70">
        <v>1</v>
      </c>
      <c r="I10" s="70">
        <v>0</v>
      </c>
      <c r="J10" s="70">
        <v>0</v>
      </c>
      <c r="K10" s="70">
        <v>0</v>
      </c>
      <c r="L10" s="70">
        <v>2</v>
      </c>
      <c r="M10" s="70">
        <v>0</v>
      </c>
      <c r="N10" s="70">
        <v>3</v>
      </c>
      <c r="O10" s="72"/>
      <c r="P10" s="72"/>
      <c r="Q10" s="72"/>
      <c r="R10" s="72"/>
      <c r="S10" s="72"/>
      <c r="T10" s="57">
        <f t="shared" si="0"/>
        <v>7</v>
      </c>
      <c r="U10" s="224"/>
      <c r="V10" s="205">
        <v>0.46736111111111112</v>
      </c>
      <c r="W10" s="36" t="s">
        <v>3</v>
      </c>
      <c r="X10" s="37"/>
      <c r="Y10" s="37"/>
      <c r="Z10" s="38"/>
      <c r="AA10" s="38"/>
      <c r="AB10" s="39"/>
      <c r="AC10" s="40" t="str">
        <f>TEXT( (V11-V10+0.00000000000001),"[hh].mm.ss")</f>
        <v>04.50.00</v>
      </c>
    </row>
    <row r="11" spans="1:29" ht="18.75" thickBot="1" x14ac:dyDescent="0.3">
      <c r="A11" s="116"/>
      <c r="B11" s="91"/>
      <c r="C11" s="92"/>
      <c r="D11" s="93"/>
      <c r="E11" s="70"/>
      <c r="F11" s="56"/>
      <c r="G11" s="56"/>
      <c r="H11" s="56"/>
      <c r="I11" s="56"/>
      <c r="J11" s="56"/>
      <c r="K11" s="56"/>
      <c r="L11" s="56"/>
      <c r="M11" s="56"/>
      <c r="N11" s="56"/>
      <c r="O11" s="68"/>
      <c r="P11" s="68"/>
      <c r="Q11" s="68"/>
      <c r="R11" s="68"/>
      <c r="S11" s="68"/>
      <c r="T11" s="57" t="str">
        <f t="shared" si="0"/>
        <v/>
      </c>
      <c r="U11" s="225"/>
      <c r="V11" s="205">
        <v>0.66875000000000007</v>
      </c>
      <c r="W11" s="41" t="s">
        <v>11</v>
      </c>
      <c r="X11" s="42"/>
      <c r="Y11" s="42"/>
      <c r="Z11" s="43"/>
      <c r="AA11" s="44"/>
      <c r="AB11" s="45"/>
      <c r="AC11" s="46" t="str">
        <f>TEXT(IF($E9="","",(IF($E10="",T9/(15-(COUNTIF($E9:$S9,""))),(IF($E11="",(T9+T10)/(30-(COUNTIF($E9:$S9,"")+COUNTIF($E10:$S10,""))), (T9+T10+T11)/(45-(COUNTIF($E9:$S9,"")+COUNTIF($E10:$S10,"")+COUNTIF($E11:$S11,"")))))))),"0,00")</f>
        <v>0,40</v>
      </c>
    </row>
    <row r="12" spans="1:29" ht="15.75" thickBot="1" x14ac:dyDescent="0.3">
      <c r="A12" s="113"/>
      <c r="B12" s="85"/>
      <c r="C12" s="86"/>
      <c r="D12" s="87"/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56"/>
      <c r="P12" s="56"/>
      <c r="Q12" s="56"/>
      <c r="R12" s="56"/>
      <c r="S12" s="56"/>
      <c r="T12" s="57">
        <f t="shared" si="0"/>
        <v>0</v>
      </c>
      <c r="U12" s="223">
        <v>1</v>
      </c>
      <c r="V12" s="203">
        <f>SUM(T12:T15)</f>
        <v>2</v>
      </c>
      <c r="W12" s="47">
        <f>COUNTIF($E12:$S12,0)+COUNTIF($E13:$S13,0)+COUNTIF($E14:$S14,0)+COUNTIF($E15:$S15,0)</f>
        <v>28</v>
      </c>
      <c r="X12" s="47">
        <f>COUNTIF($E12:$S12,1)+COUNTIF($E13:$S13,1)+COUNTIF($E14:$S14,1)+COUNTIF($E15:$S15,1)</f>
        <v>2</v>
      </c>
      <c r="Y12" s="47">
        <f>COUNTIF($E12:$S12,2)+COUNTIF($E13:$S13,2)+COUNTIF($E14:$S14,2)+COUNTIF($E15:$S15,2)</f>
        <v>0</v>
      </c>
      <c r="Z12" s="47">
        <f>COUNTIF($E12:$S12,3)+COUNTIF($E13:$S13,3)+COUNTIF($E14:$S14,3)+COUNTIF($E15:$S15,3)</f>
        <v>0</v>
      </c>
      <c r="AA12" s="47">
        <f>COUNTIF($E12:$S12,5)+COUNTIF($E13:$S13,5)+COUNTIF($E14:$S14,5)+COUNTIF($E15:$S15,5)</f>
        <v>0</v>
      </c>
      <c r="AB12" s="48">
        <f>COUNTIF($E12:$S12,"5*")+COUNTIF($E13:$S13,"5*")+COUNTIF($E14:$S14,"5*")</f>
        <v>0</v>
      </c>
      <c r="AC12" s="99">
        <f>COUNTIF($E12:$S12,20)+COUNTIF($E13:$S13,20)+COUNTIF($E14:$S14,20)</f>
        <v>0</v>
      </c>
    </row>
    <row r="13" spans="1:29" ht="15.75" thickBot="1" x14ac:dyDescent="0.3">
      <c r="A13" s="114">
        <v>10</v>
      </c>
      <c r="B13" s="111" t="s">
        <v>22</v>
      </c>
      <c r="C13" s="112" t="s">
        <v>84</v>
      </c>
      <c r="D13" s="90" t="s">
        <v>21</v>
      </c>
      <c r="E13" s="70">
        <v>0</v>
      </c>
      <c r="F13" s="70">
        <v>0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50"/>
      <c r="P13" s="50"/>
      <c r="Q13" s="50"/>
      <c r="R13" s="50"/>
      <c r="S13" s="50"/>
      <c r="T13" s="57">
        <f t="shared" si="0"/>
        <v>1</v>
      </c>
      <c r="U13" s="224"/>
      <c r="V13" s="204"/>
      <c r="W13" s="53"/>
      <c r="X13" s="53"/>
      <c r="Y13" s="53"/>
      <c r="Z13" s="53"/>
      <c r="AA13" s="53"/>
      <c r="AB13" s="54"/>
      <c r="AC13" s="100"/>
    </row>
    <row r="14" spans="1:29" ht="18.75" thickBot="1" x14ac:dyDescent="0.3">
      <c r="A14" s="115"/>
      <c r="B14" s="88"/>
      <c r="C14" s="89"/>
      <c r="D14" s="90"/>
      <c r="E14" s="70">
        <v>0</v>
      </c>
      <c r="F14" s="70">
        <v>0</v>
      </c>
      <c r="G14" s="70">
        <v>1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2"/>
      <c r="P14" s="72"/>
      <c r="Q14" s="72"/>
      <c r="R14" s="72"/>
      <c r="S14" s="72"/>
      <c r="T14" s="57">
        <f t="shared" si="0"/>
        <v>1</v>
      </c>
      <c r="U14" s="224"/>
      <c r="V14" s="205">
        <v>0.4680555555555555</v>
      </c>
      <c r="W14" s="36" t="s">
        <v>3</v>
      </c>
      <c r="X14" s="37"/>
      <c r="Y14" s="37"/>
      <c r="Z14" s="38"/>
      <c r="AA14" s="38"/>
      <c r="AB14" s="39"/>
      <c r="AC14" s="101" t="str">
        <f>TEXT( (V15-V14+0.00000000000001),"[hh].mm.ss")</f>
        <v>03.33.00</v>
      </c>
    </row>
    <row r="15" spans="1:29" ht="18.75" thickBot="1" x14ac:dyDescent="0.3">
      <c r="A15" s="116"/>
      <c r="B15" s="91"/>
      <c r="C15" s="92"/>
      <c r="D15" s="93"/>
      <c r="E15" s="70"/>
      <c r="F15" s="56"/>
      <c r="G15" s="56"/>
      <c r="H15" s="56"/>
      <c r="I15" s="56"/>
      <c r="J15" s="56"/>
      <c r="K15" s="56"/>
      <c r="L15" s="56"/>
      <c r="M15" s="56"/>
      <c r="N15" s="56"/>
      <c r="O15" s="75"/>
      <c r="P15" s="75"/>
      <c r="Q15" s="75"/>
      <c r="R15" s="75"/>
      <c r="S15" s="75"/>
      <c r="T15" s="57" t="str">
        <f t="shared" si="0"/>
        <v/>
      </c>
      <c r="U15" s="225"/>
      <c r="V15" s="205">
        <v>0.61597222222222225</v>
      </c>
      <c r="W15" s="41" t="s">
        <v>11</v>
      </c>
      <c r="X15" s="42"/>
      <c r="Y15" s="42"/>
      <c r="Z15" s="43"/>
      <c r="AA15" s="44"/>
      <c r="AB15" s="45"/>
      <c r="AC15" s="102" t="str">
        <f>TEXT(IF($E13="","",(IF($E14="",T13/(15-(COUNTIF($E13:$S13,""))),(IF($E15="",(T13+T14)/(30-(COUNTIF($E13:$S13,"")+COUNTIF($E14:$S14,""))), (T13+T14+T15)/(45-(COUNTIF($E13:$S13,"")+COUNTIF($E14:$S14,"")+COUNTIF($E15:$S15,"")))))))),"0,00")</f>
        <v>0,10</v>
      </c>
    </row>
    <row r="16" spans="1:29" ht="15.75" thickBot="1" x14ac:dyDescent="0.3">
      <c r="A16" s="113"/>
      <c r="B16" s="85"/>
      <c r="C16" s="86"/>
      <c r="D16" s="87"/>
      <c r="E16" s="150">
        <v>0</v>
      </c>
      <c r="F16" s="150">
        <v>0</v>
      </c>
      <c r="G16" s="150">
        <v>2</v>
      </c>
      <c r="H16" s="150">
        <v>5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3</v>
      </c>
      <c r="O16" s="56"/>
      <c r="P16" s="56"/>
      <c r="Q16" s="56"/>
      <c r="R16" s="56"/>
      <c r="S16" s="56"/>
      <c r="T16" s="57">
        <f t="shared" si="0"/>
        <v>10</v>
      </c>
      <c r="U16" s="223">
        <v>3</v>
      </c>
      <c r="V16" s="203">
        <f>SUM(T16:T19)</f>
        <v>22</v>
      </c>
      <c r="W16" s="47">
        <f>COUNTIF($E16:$S16,0)+COUNTIF($E17:$S17,0)+COUNTIF($E18:$S18,0)+COUNTIF($E19:$S19,0)</f>
        <v>20</v>
      </c>
      <c r="X16" s="47">
        <f>COUNTIF($E16:$S16,1)+COUNTIF($E17:$S17,1)+COUNTIF($E18:$S18,1)+COUNTIF($E19:$S19,1)</f>
        <v>3</v>
      </c>
      <c r="Y16" s="47">
        <f>COUNTIF($E16:$S16,2)+COUNTIF($E17:$S17,2)+COUNTIF($E18:$S18,2)+COUNTIF($E19:$S19,2)</f>
        <v>4</v>
      </c>
      <c r="Z16" s="47">
        <f>COUNTIF($E16:$S16,3)+COUNTIF($E17:$S17,3)+COUNTIF($E18:$S18,3)+COUNTIF($E19:$S19,3)</f>
        <v>2</v>
      </c>
      <c r="AA16" s="47">
        <f>COUNTIF($E16:$S16,5)+COUNTIF($E17:$S17,5)+COUNTIF($E18:$S18,5)+COUNTIF($E19:$S19,5)</f>
        <v>1</v>
      </c>
      <c r="AB16" s="48">
        <f>COUNTIF($E16:$S16,"5*")+COUNTIF($E17:$S17,"5*")+COUNTIF($E18:$S18,"5*")</f>
        <v>0</v>
      </c>
      <c r="AC16" s="99">
        <f>COUNTIF($E16:$S16,20)+COUNTIF($E17:$S17,20)+COUNTIF($E18:$S18,20)</f>
        <v>0</v>
      </c>
    </row>
    <row r="17" spans="1:29" ht="15.75" thickBot="1" x14ac:dyDescent="0.3">
      <c r="A17" s="114">
        <v>66</v>
      </c>
      <c r="B17" s="111" t="s">
        <v>36</v>
      </c>
      <c r="C17" s="112" t="s">
        <v>37</v>
      </c>
      <c r="D17" s="90" t="s">
        <v>21</v>
      </c>
      <c r="E17" s="70">
        <v>1</v>
      </c>
      <c r="F17" s="70">
        <v>2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2</v>
      </c>
      <c r="O17" s="50"/>
      <c r="P17" s="50"/>
      <c r="Q17" s="50"/>
      <c r="R17" s="50"/>
      <c r="S17" s="50"/>
      <c r="T17" s="57">
        <f t="shared" si="0"/>
        <v>5</v>
      </c>
      <c r="U17" s="224"/>
      <c r="V17" s="204"/>
      <c r="W17" s="53"/>
      <c r="X17" s="53"/>
      <c r="Y17" s="53"/>
      <c r="Z17" s="53"/>
      <c r="AA17" s="53"/>
      <c r="AB17" s="54"/>
      <c r="AC17" s="100"/>
    </row>
    <row r="18" spans="1:29" ht="18.75" thickBot="1" x14ac:dyDescent="0.3">
      <c r="A18" s="115"/>
      <c r="B18" s="88"/>
      <c r="C18" s="89"/>
      <c r="D18" s="90"/>
      <c r="E18" s="70">
        <v>0</v>
      </c>
      <c r="F18" s="70">
        <v>1</v>
      </c>
      <c r="G18" s="70">
        <v>0</v>
      </c>
      <c r="H18" s="70">
        <v>1</v>
      </c>
      <c r="I18" s="70">
        <v>0</v>
      </c>
      <c r="J18" s="70">
        <v>0</v>
      </c>
      <c r="K18" s="70">
        <v>0</v>
      </c>
      <c r="L18" s="70">
        <v>0</v>
      </c>
      <c r="M18" s="70">
        <v>2</v>
      </c>
      <c r="N18" s="70">
        <v>3</v>
      </c>
      <c r="O18" s="72"/>
      <c r="P18" s="72"/>
      <c r="Q18" s="72"/>
      <c r="R18" s="72"/>
      <c r="S18" s="72"/>
      <c r="T18" s="57">
        <f t="shared" si="0"/>
        <v>7</v>
      </c>
      <c r="U18" s="224"/>
      <c r="V18" s="205">
        <v>0.4694444444444445</v>
      </c>
      <c r="W18" s="36" t="s">
        <v>3</v>
      </c>
      <c r="X18" s="37"/>
      <c r="Y18" s="37"/>
      <c r="Z18" s="38"/>
      <c r="AA18" s="38"/>
      <c r="AB18" s="39"/>
      <c r="AC18" s="101" t="str">
        <f>TEXT( (V19-V18+0.00000000000001),"[hh].mm.ss")</f>
        <v>04.48.00</v>
      </c>
    </row>
    <row r="19" spans="1:29" ht="18.75" thickBot="1" x14ac:dyDescent="0.3">
      <c r="A19" s="116"/>
      <c r="B19" s="91"/>
      <c r="C19" s="92"/>
      <c r="D19" s="93"/>
      <c r="E19" s="70"/>
      <c r="F19" s="56"/>
      <c r="G19" s="56"/>
      <c r="H19" s="56"/>
      <c r="I19" s="56"/>
      <c r="J19" s="56"/>
      <c r="K19" s="56"/>
      <c r="L19" s="56"/>
      <c r="M19" s="56"/>
      <c r="N19" s="56"/>
      <c r="O19" s="75"/>
      <c r="P19" s="75"/>
      <c r="Q19" s="75"/>
      <c r="R19" s="75"/>
      <c r="S19" s="75"/>
      <c r="T19" s="57" t="str">
        <f t="shared" si="0"/>
        <v/>
      </c>
      <c r="U19" s="225"/>
      <c r="V19" s="205">
        <v>0.6694444444444444</v>
      </c>
      <c r="W19" s="41" t="s">
        <v>11</v>
      </c>
      <c r="X19" s="42"/>
      <c r="Y19" s="42"/>
      <c r="Z19" s="43"/>
      <c r="AA19" s="44"/>
      <c r="AB19" s="45"/>
      <c r="AC19" s="102" t="str">
        <f>TEXT(IF($E17="","",(IF($E18="",T17/(15-(COUNTIF($E17:$S17,""))),(IF($E19="",(T17+T18)/(30-(COUNTIF($E17:$S17,"")+COUNTIF($E18:$S18,""))), (T17+T18+T19)/(45-(COUNTIF($E17:$S17,"")+COUNTIF($E18:$S18,"")+COUNTIF($E19:$S19,"")))))))),"0,00")</f>
        <v>0,60</v>
      </c>
    </row>
  </sheetData>
  <mergeCells count="10">
    <mergeCell ref="AB1:AC2"/>
    <mergeCell ref="AB3:AC3"/>
    <mergeCell ref="A3:AA3"/>
    <mergeCell ref="U16:U19"/>
    <mergeCell ref="U8:U11"/>
    <mergeCell ref="A1:C1"/>
    <mergeCell ref="D1:S1"/>
    <mergeCell ref="A2:C2"/>
    <mergeCell ref="D2:S2"/>
    <mergeCell ref="U12:U1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zoomScale="80" zoomScaleNormal="8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32" t="s">
        <v>20</v>
      </c>
      <c r="B1" s="233"/>
      <c r="C1" s="234"/>
      <c r="D1" s="226" t="s">
        <v>76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8"/>
      <c r="T1" s="1"/>
      <c r="U1" s="1"/>
      <c r="V1" s="1"/>
      <c r="W1" s="1"/>
      <c r="X1" s="1"/>
      <c r="Y1" s="1"/>
      <c r="Z1" s="1"/>
      <c r="AA1" s="1"/>
      <c r="AB1" s="238" t="s">
        <v>6</v>
      </c>
      <c r="AC1" s="239"/>
    </row>
    <row r="2" spans="1:29" ht="51" customHeight="1" thickBot="1" x14ac:dyDescent="0.45">
      <c r="A2" s="235"/>
      <c r="B2" s="236"/>
      <c r="C2" s="237"/>
      <c r="D2" s="229" t="s">
        <v>17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1"/>
      <c r="T2" s="2"/>
      <c r="U2" s="2"/>
      <c r="V2" s="2"/>
      <c r="W2" s="2"/>
      <c r="X2" s="2"/>
      <c r="Y2" s="2"/>
      <c r="Z2" s="2"/>
      <c r="AA2" s="2"/>
      <c r="AB2" s="240"/>
      <c r="AC2" s="241"/>
    </row>
    <row r="3" spans="1:29" ht="30" customHeight="1" x14ac:dyDescent="0.6">
      <c r="A3" s="244" t="s">
        <v>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2" t="s">
        <v>177</v>
      </c>
      <c r="AC3" s="243"/>
    </row>
    <row r="4" spans="1:29" ht="15" x14ac:dyDescent="0.2">
      <c r="A4" s="3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6"/>
      <c r="AB4" s="7"/>
      <c r="AC4" s="8"/>
    </row>
    <row r="5" spans="1:29" ht="16.5" thickBot="1" x14ac:dyDescent="0.3">
      <c r="A5" s="9"/>
      <c r="B5" s="10"/>
      <c r="C5" s="11"/>
      <c r="D5" s="11"/>
      <c r="E5" s="12"/>
      <c r="F5" s="12"/>
      <c r="G5" s="12"/>
      <c r="H5" s="12"/>
      <c r="I5" s="12" t="s">
        <v>16</v>
      </c>
      <c r="J5" s="12"/>
      <c r="K5" s="12"/>
      <c r="L5" s="12"/>
      <c r="M5" s="12"/>
      <c r="N5" s="12"/>
      <c r="O5" s="13"/>
      <c r="P5" s="12"/>
      <c r="Q5" s="12"/>
      <c r="R5" s="12"/>
      <c r="S5" s="12"/>
      <c r="T5" s="14"/>
      <c r="U5" s="14"/>
      <c r="V5" s="15">
        <v>41069</v>
      </c>
      <c r="W5" s="16"/>
      <c r="X5" s="16"/>
      <c r="Y5" s="16"/>
      <c r="Z5" s="14"/>
      <c r="AA5" s="17"/>
      <c r="AB5" s="18"/>
      <c r="AC5" s="19"/>
    </row>
    <row r="6" spans="1:29" ht="15" x14ac:dyDescent="0.25">
      <c r="A6" s="119" t="s">
        <v>13</v>
      </c>
      <c r="B6" s="64" t="s">
        <v>14</v>
      </c>
      <c r="C6" s="65"/>
      <c r="D6" s="66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 t="s">
        <v>0</v>
      </c>
      <c r="U6" s="23"/>
      <c r="V6" s="24"/>
      <c r="W6" s="25" t="s">
        <v>9</v>
      </c>
      <c r="X6" s="26"/>
      <c r="Y6" s="26"/>
      <c r="Z6" s="27"/>
      <c r="AA6" s="27"/>
      <c r="AB6" s="27"/>
      <c r="AC6" s="28"/>
    </row>
    <row r="7" spans="1:29" ht="15.75" thickBot="1" x14ac:dyDescent="0.3">
      <c r="A7" s="120" t="s">
        <v>4</v>
      </c>
      <c r="B7" s="94" t="s">
        <v>15</v>
      </c>
      <c r="C7" s="95"/>
      <c r="D7" s="96" t="s">
        <v>18</v>
      </c>
      <c r="E7" s="29">
        <v>1</v>
      </c>
      <c r="F7" s="29">
        <v>2</v>
      </c>
      <c r="G7" s="29">
        <v>3</v>
      </c>
      <c r="H7" s="29">
        <v>4</v>
      </c>
      <c r="I7" s="29">
        <v>5</v>
      </c>
      <c r="J7" s="29">
        <v>6</v>
      </c>
      <c r="K7" s="29">
        <v>7</v>
      </c>
      <c r="L7" s="29">
        <v>8</v>
      </c>
      <c r="M7" s="29">
        <v>9</v>
      </c>
      <c r="N7" s="29">
        <v>10</v>
      </c>
      <c r="O7" s="29">
        <v>11</v>
      </c>
      <c r="P7" s="29">
        <v>12</v>
      </c>
      <c r="Q7" s="29">
        <v>13</v>
      </c>
      <c r="R7" s="29">
        <v>14</v>
      </c>
      <c r="S7" s="29">
        <v>15</v>
      </c>
      <c r="T7" s="30" t="s">
        <v>7</v>
      </c>
      <c r="U7" s="30" t="s">
        <v>1</v>
      </c>
      <c r="V7" s="31" t="s">
        <v>8</v>
      </c>
      <c r="W7" s="32">
        <v>0</v>
      </c>
      <c r="X7" s="33">
        <v>1</v>
      </c>
      <c r="Y7" s="33">
        <v>2</v>
      </c>
      <c r="Z7" s="33">
        <v>3</v>
      </c>
      <c r="AA7" s="33">
        <v>5</v>
      </c>
      <c r="AB7" s="34" t="s">
        <v>2</v>
      </c>
      <c r="AC7" s="35">
        <v>20</v>
      </c>
    </row>
    <row r="8" spans="1:29" ht="15.75" thickBot="1" x14ac:dyDescent="0.3">
      <c r="A8" s="121"/>
      <c r="B8" s="85"/>
      <c r="C8" s="86"/>
      <c r="D8" s="87"/>
      <c r="E8" s="70">
        <v>1</v>
      </c>
      <c r="F8" s="70">
        <v>2</v>
      </c>
      <c r="G8" s="70">
        <v>1</v>
      </c>
      <c r="H8" s="70">
        <v>0</v>
      </c>
      <c r="I8" s="70">
        <v>2</v>
      </c>
      <c r="J8" s="70">
        <v>2</v>
      </c>
      <c r="K8" s="70">
        <v>0</v>
      </c>
      <c r="L8" s="70">
        <v>1</v>
      </c>
      <c r="M8" s="70">
        <v>1</v>
      </c>
      <c r="N8" s="70">
        <v>1</v>
      </c>
      <c r="O8" s="56"/>
      <c r="P8" s="56"/>
      <c r="Q8" s="56"/>
      <c r="R8" s="56"/>
      <c r="S8" s="56"/>
      <c r="T8" s="57">
        <f t="shared" ref="T8:T35" si="0">IF(E8="","",SUM(E8:S8)+(COUNTIF(E8:S8,"5*")*5))</f>
        <v>11</v>
      </c>
      <c r="U8" s="223">
        <v>3</v>
      </c>
      <c r="V8" s="203">
        <f>SUM(T8:T11)</f>
        <v>24</v>
      </c>
      <c r="W8" s="47">
        <f>COUNTIF($E8:$S8,0)+COUNTIF($E9:$S9,0)+COUNTIF($E10:$S10,0)+COUNTIF($E11:$S11,0)</f>
        <v>14</v>
      </c>
      <c r="X8" s="47">
        <f>COUNTIF($E8:$S8,1)+COUNTIF($E9:$S9,1)+COUNTIF($E10:$S10,1)+COUNTIF($E11:$S11,1)</f>
        <v>9</v>
      </c>
      <c r="Y8" s="47">
        <f>COUNTIF($E8:$S8,2)+COUNTIF($E9:$S9,2)+COUNTIF($E10:$S10,2)+COUNTIF($E11:$S11,2)</f>
        <v>6</v>
      </c>
      <c r="Z8" s="47">
        <f>COUNTIF($E8:$S8,3)+COUNTIF($E9:$S9,3)+COUNTIF($E10:$S10,3)+COUNTIF($E11:$S11,3)</f>
        <v>1</v>
      </c>
      <c r="AA8" s="47">
        <f>COUNTIF($E8:$S8,5)+COUNTIF($E9:$S9,5)+COUNTIF($E10:$S10,5)+COUNTIF($E11:$S11,5)</f>
        <v>0</v>
      </c>
      <c r="AB8" s="48">
        <f>COUNTIF($E8:$S8,"5*")+COUNTIF($E9:$S9,"5*")+COUNTIF($E10:$S10,"5*")</f>
        <v>0</v>
      </c>
      <c r="AC8" s="49">
        <f>COUNTIF($E8:$S8,20)+COUNTIF($E9:$S9,20)+COUNTIF($E10:$S10,20)</f>
        <v>0</v>
      </c>
    </row>
    <row r="9" spans="1:29" ht="15.75" thickBot="1" x14ac:dyDescent="0.3">
      <c r="A9" s="122">
        <v>5</v>
      </c>
      <c r="B9" s="117" t="s">
        <v>25</v>
      </c>
      <c r="C9" s="118" t="s">
        <v>172</v>
      </c>
      <c r="D9" s="90" t="s">
        <v>21</v>
      </c>
      <c r="E9" s="70">
        <v>1</v>
      </c>
      <c r="F9" s="70">
        <v>2</v>
      </c>
      <c r="G9" s="70">
        <v>1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2</v>
      </c>
      <c r="N9" s="70">
        <v>1</v>
      </c>
      <c r="O9" s="50"/>
      <c r="P9" s="50"/>
      <c r="Q9" s="50"/>
      <c r="R9" s="50"/>
      <c r="S9" s="50"/>
      <c r="T9" s="51">
        <f t="shared" si="0"/>
        <v>7</v>
      </c>
      <c r="U9" s="224"/>
      <c r="V9" s="204"/>
      <c r="W9" s="53"/>
      <c r="X9" s="53"/>
      <c r="Y9" s="53"/>
      <c r="Z9" s="53"/>
      <c r="AA9" s="53"/>
      <c r="AB9" s="54"/>
      <c r="AC9" s="55"/>
    </row>
    <row r="10" spans="1:29" ht="18.75" thickBot="1" x14ac:dyDescent="0.3">
      <c r="A10" s="123"/>
      <c r="B10" s="88"/>
      <c r="C10" s="89"/>
      <c r="D10" s="90"/>
      <c r="E10" s="70">
        <v>0</v>
      </c>
      <c r="F10" s="70">
        <v>2</v>
      </c>
      <c r="G10" s="70">
        <v>0</v>
      </c>
      <c r="H10" s="70">
        <v>1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3</v>
      </c>
      <c r="O10" s="72"/>
      <c r="P10" s="72"/>
      <c r="Q10" s="72"/>
      <c r="R10" s="72"/>
      <c r="S10" s="72"/>
      <c r="T10" s="73">
        <f t="shared" si="0"/>
        <v>6</v>
      </c>
      <c r="U10" s="224"/>
      <c r="V10" s="205">
        <v>0.46180555555555558</v>
      </c>
      <c r="W10" s="36" t="s">
        <v>3</v>
      </c>
      <c r="X10" s="37"/>
      <c r="Y10" s="37"/>
      <c r="Z10" s="38"/>
      <c r="AA10" s="38"/>
      <c r="AB10" s="39"/>
      <c r="AC10" s="40" t="str">
        <f>TEXT( (V11-V10+0.00000000000001),"[hh].mm.ss")</f>
        <v>03.55.00</v>
      </c>
    </row>
    <row r="11" spans="1:29" ht="18.75" thickBot="1" x14ac:dyDescent="0.3">
      <c r="A11" s="124"/>
      <c r="B11" s="91"/>
      <c r="C11" s="92"/>
      <c r="D11" s="93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9" t="str">
        <f t="shared" si="0"/>
        <v/>
      </c>
      <c r="U11" s="225"/>
      <c r="V11" s="205">
        <v>0.625</v>
      </c>
      <c r="W11" s="41" t="s">
        <v>11</v>
      </c>
      <c r="X11" s="42"/>
      <c r="Y11" s="42"/>
      <c r="Z11" s="43"/>
      <c r="AA11" s="44"/>
      <c r="AB11" s="45"/>
      <c r="AC11" s="46" t="str">
        <f>TEXT(IF($E9="","",(IF($E10="",T9/(15-(COUNTIF($E9:$S9,""))),(IF($E11="",(T9+T10)/(30-(COUNTIF($E9:$S9,"")+COUNTIF($E10:$S10,""))), (T9+T10+T11)/(45-(COUNTIF($E9:$S9,"")+COUNTIF($E10:$S10,"")+COUNTIF($E11:$S11,"")))))))),"0,00")</f>
        <v>0,65</v>
      </c>
    </row>
    <row r="12" spans="1:29" ht="15" customHeight="1" thickBot="1" x14ac:dyDescent="0.3">
      <c r="A12" s="121"/>
      <c r="B12" s="85"/>
      <c r="C12" s="86"/>
      <c r="D12" s="87"/>
      <c r="E12" s="70">
        <v>5</v>
      </c>
      <c r="F12" s="70">
        <v>3</v>
      </c>
      <c r="G12" s="70">
        <v>0</v>
      </c>
      <c r="H12" s="70">
        <v>5</v>
      </c>
      <c r="I12" s="70">
        <v>1</v>
      </c>
      <c r="J12" s="70">
        <v>2</v>
      </c>
      <c r="K12" s="70">
        <v>0</v>
      </c>
      <c r="L12" s="70">
        <v>2</v>
      </c>
      <c r="M12" s="70">
        <v>3</v>
      </c>
      <c r="N12" s="70">
        <v>3</v>
      </c>
      <c r="O12" s="56"/>
      <c r="P12" s="56"/>
      <c r="Q12" s="56"/>
      <c r="R12" s="56"/>
      <c r="S12" s="56"/>
      <c r="T12" s="57">
        <f t="shared" si="0"/>
        <v>24</v>
      </c>
      <c r="U12" s="223">
        <v>6</v>
      </c>
      <c r="V12" s="203">
        <f>SUM(T12:T15)</f>
        <v>58</v>
      </c>
      <c r="W12" s="47">
        <f>COUNTIF($E12:$S12,0)+COUNTIF($E13:$S13,0)+COUNTIF($E14:$S14,0)+COUNTIF($E15:$S15,0)</f>
        <v>8</v>
      </c>
      <c r="X12" s="47">
        <f>COUNTIF($E12:$S12,1)+COUNTIF($E13:$S13,1)+COUNTIF($E14:$S14,1)+COUNTIF($E15:$S15,1)</f>
        <v>6</v>
      </c>
      <c r="Y12" s="47">
        <f>COUNTIF($E12:$S12,2)+COUNTIF($E13:$S13,2)+COUNTIF($E14:$S14,2)+COUNTIF($E15:$S15,2)</f>
        <v>2</v>
      </c>
      <c r="Z12" s="47">
        <f>COUNTIF($E12:$S12,3)+COUNTIF($E13:$S13,3)+COUNTIF($E14:$S14,3)+COUNTIF($E15:$S15,3)</f>
        <v>11</v>
      </c>
      <c r="AA12" s="47">
        <f>COUNTIF($E12:$S12,5)+COUNTIF($E13:$S13,5)+COUNTIF($E14:$S14,5)+COUNTIF($E15:$S15,5)</f>
        <v>3</v>
      </c>
      <c r="AB12" s="48">
        <f>COUNTIF($E12:$S12,"5*")+COUNTIF($E13:$S13,"5*")+COUNTIF($E14:$S14,"5*")</f>
        <v>0</v>
      </c>
      <c r="AC12" s="49">
        <f>COUNTIF($E12:$S12,20)+COUNTIF($E13:$S13,20)+COUNTIF($E14:$S14,20)</f>
        <v>0</v>
      </c>
    </row>
    <row r="13" spans="1:29" ht="15.75" customHeight="1" thickBot="1" x14ac:dyDescent="0.3">
      <c r="A13" s="122">
        <v>7</v>
      </c>
      <c r="B13" s="117" t="s">
        <v>23</v>
      </c>
      <c r="C13" s="118" t="s">
        <v>24</v>
      </c>
      <c r="D13" s="90" t="s">
        <v>21</v>
      </c>
      <c r="E13" s="70">
        <v>3</v>
      </c>
      <c r="F13" s="70">
        <v>3</v>
      </c>
      <c r="G13" s="70">
        <v>0</v>
      </c>
      <c r="H13" s="70">
        <v>0</v>
      </c>
      <c r="I13" s="70">
        <v>0</v>
      </c>
      <c r="J13" s="70">
        <v>1</v>
      </c>
      <c r="K13" s="70">
        <v>0</v>
      </c>
      <c r="L13" s="70">
        <v>1</v>
      </c>
      <c r="M13" s="70">
        <v>3</v>
      </c>
      <c r="N13" s="70">
        <v>3</v>
      </c>
      <c r="O13" s="50"/>
      <c r="P13" s="50"/>
      <c r="Q13" s="50"/>
      <c r="R13" s="50"/>
      <c r="S13" s="50"/>
      <c r="T13" s="51">
        <f t="shared" si="0"/>
        <v>14</v>
      </c>
      <c r="U13" s="224"/>
      <c r="V13" s="204"/>
      <c r="W13" s="53"/>
      <c r="X13" s="53"/>
      <c r="Y13" s="53"/>
      <c r="Z13" s="53"/>
      <c r="AA13" s="53"/>
      <c r="AB13" s="54"/>
      <c r="AC13" s="55"/>
    </row>
    <row r="14" spans="1:29" ht="16.5" customHeight="1" thickBot="1" x14ac:dyDescent="0.3">
      <c r="A14" s="123"/>
      <c r="B14" s="88"/>
      <c r="C14" s="89"/>
      <c r="D14" s="90"/>
      <c r="E14" s="70">
        <v>3</v>
      </c>
      <c r="F14" s="70">
        <v>5</v>
      </c>
      <c r="G14" s="70">
        <v>3</v>
      </c>
      <c r="H14" s="70">
        <v>1</v>
      </c>
      <c r="I14" s="70">
        <v>0</v>
      </c>
      <c r="J14" s="70">
        <v>1</v>
      </c>
      <c r="K14" s="70">
        <v>3</v>
      </c>
      <c r="L14" s="70">
        <v>1</v>
      </c>
      <c r="M14" s="70">
        <v>3</v>
      </c>
      <c r="N14" s="70">
        <v>0</v>
      </c>
      <c r="O14" s="72"/>
      <c r="P14" s="72"/>
      <c r="Q14" s="72"/>
      <c r="R14" s="72"/>
      <c r="S14" s="72"/>
      <c r="T14" s="73">
        <f t="shared" si="0"/>
        <v>20</v>
      </c>
      <c r="U14" s="224"/>
      <c r="V14" s="205">
        <v>0.46249999999999997</v>
      </c>
      <c r="W14" s="36" t="s">
        <v>3</v>
      </c>
      <c r="X14" s="37"/>
      <c r="Y14" s="37"/>
      <c r="Z14" s="38"/>
      <c r="AA14" s="38"/>
      <c r="AB14" s="39"/>
      <c r="AC14" s="40" t="str">
        <f>TEXT( (V15-V14+0.00000000000001),"[hh].mm.ss")</f>
        <v>03.52.00</v>
      </c>
    </row>
    <row r="15" spans="1:29" ht="16.5" customHeight="1" thickBot="1" x14ac:dyDescent="0.3">
      <c r="A15" s="124"/>
      <c r="B15" s="91"/>
      <c r="C15" s="92"/>
      <c r="D15" s="93"/>
      <c r="E15" s="67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9" t="str">
        <f t="shared" si="0"/>
        <v/>
      </c>
      <c r="U15" s="225"/>
      <c r="V15" s="205">
        <v>0.62361111111111112</v>
      </c>
      <c r="W15" s="41" t="s">
        <v>11</v>
      </c>
      <c r="X15" s="42"/>
      <c r="Y15" s="42"/>
      <c r="Z15" s="43"/>
      <c r="AA15" s="44"/>
      <c r="AB15" s="45"/>
      <c r="AC15" s="46" t="str">
        <f>TEXT(IF($E13="","",(IF($E14="",T13/(15-(COUNTIF($E13:$S13,""))),(IF($E15="",(T13+T14)/(30-(COUNTIF($E13:$S13,"")+COUNTIF($E14:$S14,""))), (T13+T14+T15)/(45-(COUNTIF($E13:$S13,"")+COUNTIF($E14:$S14,"")+COUNTIF($E15:$S15,"")))))))),"0,00")</f>
        <v>1,70</v>
      </c>
    </row>
    <row r="16" spans="1:29" ht="15" customHeight="1" thickBot="1" x14ac:dyDescent="0.3">
      <c r="A16" s="121"/>
      <c r="B16" s="85"/>
      <c r="C16" s="86"/>
      <c r="D16" s="87"/>
      <c r="E16" s="70">
        <v>5</v>
      </c>
      <c r="F16" s="70">
        <v>1</v>
      </c>
      <c r="G16" s="70">
        <v>1</v>
      </c>
      <c r="H16" s="70">
        <v>0</v>
      </c>
      <c r="I16" s="70">
        <v>5</v>
      </c>
      <c r="J16" s="70">
        <v>0</v>
      </c>
      <c r="K16" s="70">
        <v>5</v>
      </c>
      <c r="L16" s="70">
        <v>5</v>
      </c>
      <c r="M16" s="70">
        <v>5</v>
      </c>
      <c r="N16" s="70">
        <v>5</v>
      </c>
      <c r="O16" s="56"/>
      <c r="P16" s="56"/>
      <c r="Q16" s="56"/>
      <c r="R16" s="56"/>
      <c r="S16" s="56"/>
      <c r="T16" s="57">
        <f t="shared" si="0"/>
        <v>32</v>
      </c>
      <c r="U16" s="223" t="s">
        <v>1</v>
      </c>
      <c r="V16" s="203"/>
      <c r="W16" s="47">
        <f>COUNTIF($E16:$S16,0)+COUNTIF($E17:$S17,0)+COUNTIF($E18:$S18,0)+COUNTIF($E19:$S19,0)</f>
        <v>2</v>
      </c>
      <c r="X16" s="47">
        <f>COUNTIF($E16:$S16,1)+COUNTIF($E17:$S17,1)+COUNTIF($E18:$S18,1)+COUNTIF($E19:$S19,1)</f>
        <v>2</v>
      </c>
      <c r="Y16" s="47">
        <f>COUNTIF($E16:$S16,2)+COUNTIF($E17:$S17,2)+COUNTIF($E18:$S18,2)+COUNTIF($E19:$S19,2)</f>
        <v>0</v>
      </c>
      <c r="Z16" s="47">
        <f>COUNTIF($E16:$S16,3)+COUNTIF($E17:$S17,3)+COUNTIF($E18:$S18,3)+COUNTIF($E19:$S19,3)</f>
        <v>0</v>
      </c>
      <c r="AA16" s="47">
        <f>COUNTIF($E16:$S16,5)+COUNTIF($E17:$S17,5)+COUNTIF($E18:$S18,5)+COUNTIF($E19:$S19,5)</f>
        <v>6</v>
      </c>
      <c r="AB16" s="48">
        <f>COUNTIF($E16:$S16,"5*")+COUNTIF($E17:$S17,"5*")+COUNTIF($E18:$S18,"5*")</f>
        <v>0</v>
      </c>
      <c r="AC16" s="49">
        <f>COUNTIF($E16:$S16,20)+COUNTIF($E17:$S17,20)+COUNTIF($E18:$S18,20)</f>
        <v>0</v>
      </c>
    </row>
    <row r="17" spans="1:29" ht="15.75" customHeight="1" thickBot="1" x14ac:dyDescent="0.3">
      <c r="A17" s="122">
        <v>8</v>
      </c>
      <c r="B17" s="117" t="s">
        <v>28</v>
      </c>
      <c r="C17" s="118" t="s">
        <v>85</v>
      </c>
      <c r="D17" s="103" t="s">
        <v>21</v>
      </c>
      <c r="E17" s="70" t="s">
        <v>1</v>
      </c>
      <c r="F17" s="70" t="s">
        <v>1</v>
      </c>
      <c r="G17" s="70" t="s">
        <v>1</v>
      </c>
      <c r="H17" s="70" t="s">
        <v>1</v>
      </c>
      <c r="I17" s="70" t="s">
        <v>1</v>
      </c>
      <c r="J17" s="70" t="s">
        <v>1</v>
      </c>
      <c r="K17" s="70" t="s">
        <v>1</v>
      </c>
      <c r="L17" s="70" t="s">
        <v>1</v>
      </c>
      <c r="M17" s="70" t="s">
        <v>1</v>
      </c>
      <c r="N17" s="70" t="s">
        <v>1</v>
      </c>
      <c r="O17" s="50"/>
      <c r="P17" s="50"/>
      <c r="Q17" s="50"/>
      <c r="R17" s="50"/>
      <c r="S17" s="50"/>
      <c r="T17" s="51">
        <f t="shared" si="0"/>
        <v>0</v>
      </c>
      <c r="U17" s="224"/>
      <c r="V17" s="204"/>
      <c r="W17" s="53"/>
      <c r="X17" s="53"/>
      <c r="Y17" s="53"/>
      <c r="Z17" s="53"/>
      <c r="AA17" s="53"/>
      <c r="AB17" s="54"/>
      <c r="AC17" s="55"/>
    </row>
    <row r="18" spans="1:29" ht="16.5" customHeight="1" thickBot="1" x14ac:dyDescent="0.3">
      <c r="A18" s="123"/>
      <c r="B18" s="88"/>
      <c r="C18" s="89"/>
      <c r="D18" s="90"/>
      <c r="E18" s="70" t="s">
        <v>1</v>
      </c>
      <c r="F18" s="70" t="s">
        <v>1</v>
      </c>
      <c r="G18" s="70" t="s">
        <v>1</v>
      </c>
      <c r="H18" s="70" t="s">
        <v>1</v>
      </c>
      <c r="I18" s="70" t="s">
        <v>1</v>
      </c>
      <c r="J18" s="70" t="s">
        <v>1</v>
      </c>
      <c r="K18" s="70" t="s">
        <v>1</v>
      </c>
      <c r="L18" s="70" t="s">
        <v>1</v>
      </c>
      <c r="M18" s="70" t="s">
        <v>1</v>
      </c>
      <c r="N18" s="70" t="s">
        <v>1</v>
      </c>
      <c r="O18" s="72"/>
      <c r="P18" s="72"/>
      <c r="Q18" s="72"/>
      <c r="R18" s="72"/>
      <c r="S18" s="72"/>
      <c r="T18" s="73">
        <f t="shared" si="0"/>
        <v>0</v>
      </c>
      <c r="U18" s="224"/>
      <c r="V18" s="205">
        <v>0.46319444444444446</v>
      </c>
      <c r="W18" s="36" t="s">
        <v>3</v>
      </c>
      <c r="X18" s="37"/>
      <c r="Y18" s="37"/>
      <c r="Z18" s="38"/>
      <c r="AA18" s="38"/>
      <c r="AB18" s="39"/>
      <c r="AC18" s="40" t="str">
        <f>TEXT( (V19-V18+0.00000000000001),"[hh].mm.ss")</f>
        <v>07.54.00</v>
      </c>
    </row>
    <row r="19" spans="1:29" ht="16.5" customHeight="1" thickBot="1" x14ac:dyDescent="0.3">
      <c r="A19" s="124"/>
      <c r="B19" s="91"/>
      <c r="C19" s="92"/>
      <c r="D19" s="104"/>
      <c r="E19" s="67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9" t="str">
        <f t="shared" si="0"/>
        <v/>
      </c>
      <c r="U19" s="225"/>
      <c r="V19" s="205">
        <v>0.79236111111111107</v>
      </c>
      <c r="W19" s="41" t="s">
        <v>11</v>
      </c>
      <c r="X19" s="42"/>
      <c r="Y19" s="42"/>
      <c r="Z19" s="43"/>
      <c r="AA19" s="44"/>
      <c r="AB19" s="45"/>
      <c r="AC19" s="46" t="str">
        <f>TEXT(IF($E17="","",(IF($E18="",T17/(15-(COUNTIF($E17:$S17,""))),(IF($E19="",(T17+T18)/(30-(COUNTIF($E17:$S17,"")+COUNTIF($E18:$S18,""))), (T17+T18+T19)/(45-(COUNTIF($E17:$S17,"")+COUNTIF($E18:$S18,"")+COUNTIF($E19:$S19,"")))))))),"0,00")</f>
        <v>0,00</v>
      </c>
    </row>
    <row r="20" spans="1:29" ht="15" customHeight="1" thickBot="1" x14ac:dyDescent="0.3">
      <c r="A20" s="121"/>
      <c r="B20" s="85"/>
      <c r="C20" s="86"/>
      <c r="D20" s="87"/>
      <c r="E20" s="70">
        <v>2</v>
      </c>
      <c r="F20" s="70">
        <v>2</v>
      </c>
      <c r="G20" s="70">
        <v>0</v>
      </c>
      <c r="H20" s="70">
        <v>0</v>
      </c>
      <c r="I20" s="70">
        <v>1</v>
      </c>
      <c r="J20" s="70">
        <v>0</v>
      </c>
      <c r="K20" s="70">
        <v>0</v>
      </c>
      <c r="L20" s="70">
        <v>2</v>
      </c>
      <c r="M20" s="70">
        <v>1</v>
      </c>
      <c r="N20" s="70">
        <v>5</v>
      </c>
      <c r="O20" s="56"/>
      <c r="P20" s="56"/>
      <c r="Q20" s="56"/>
      <c r="R20" s="56"/>
      <c r="S20" s="56"/>
      <c r="T20" s="57">
        <f t="shared" si="0"/>
        <v>13</v>
      </c>
      <c r="U20" s="223">
        <v>5</v>
      </c>
      <c r="V20" s="203">
        <f>SUM(T20:T23)</f>
        <v>55</v>
      </c>
      <c r="W20" s="47">
        <f>COUNTIF($E20:$S20,0)+COUNTIF($E21:$S21,0)+COUNTIF($E22:$S22,0)+COUNTIF($E23:$S23,0)</f>
        <v>9</v>
      </c>
      <c r="X20" s="47">
        <f>COUNTIF($E20:$S20,1)+COUNTIF($E21:$S21,1)+COUNTIF($E22:$S22,1)+COUNTIF($E23:$S23,1)</f>
        <v>7</v>
      </c>
      <c r="Y20" s="47">
        <f>COUNTIF($E20:$S20,2)+COUNTIF($E21:$S21,2)+COUNTIF($E22:$S22,2)+COUNTIF($E23:$S23,2)</f>
        <v>6</v>
      </c>
      <c r="Z20" s="47">
        <f>COUNTIF($E20:$S20,3)+COUNTIF($E21:$S21,3)+COUNTIF($E22:$S22,3)+COUNTIF($E23:$S23,3)</f>
        <v>2</v>
      </c>
      <c r="AA20" s="47">
        <f>COUNTIF($E20:$S20,5)+COUNTIF($E21:$S21,5)+COUNTIF($E22:$S22,5)+COUNTIF($E23:$S23,5)</f>
        <v>6</v>
      </c>
      <c r="AB20" s="48">
        <f>COUNTIF($E20:$S20,"5*")+COUNTIF($E21:$S21,"5*")+COUNTIF($E22:$S22,"5*")</f>
        <v>0</v>
      </c>
      <c r="AC20" s="49">
        <f>COUNTIF($E20:$S20,20)+COUNTIF($E21:$S21,20)+COUNTIF($E22:$S22,20)</f>
        <v>0</v>
      </c>
    </row>
    <row r="21" spans="1:29" ht="15.75" customHeight="1" thickBot="1" x14ac:dyDescent="0.3">
      <c r="A21" s="122">
        <v>43</v>
      </c>
      <c r="B21" s="117" t="s">
        <v>86</v>
      </c>
      <c r="C21" s="118" t="s">
        <v>87</v>
      </c>
      <c r="D21" s="90" t="s">
        <v>65</v>
      </c>
      <c r="E21" s="70">
        <v>5</v>
      </c>
      <c r="F21" s="70">
        <v>1</v>
      </c>
      <c r="G21" s="70">
        <v>2</v>
      </c>
      <c r="H21" s="70">
        <v>2</v>
      </c>
      <c r="I21" s="70">
        <v>0</v>
      </c>
      <c r="J21" s="70">
        <v>0</v>
      </c>
      <c r="K21" s="70">
        <v>0</v>
      </c>
      <c r="L21" s="70">
        <v>1</v>
      </c>
      <c r="M21" s="70">
        <v>5</v>
      </c>
      <c r="N21" s="50">
        <v>5</v>
      </c>
      <c r="O21" s="50"/>
      <c r="P21" s="50"/>
      <c r="Q21" s="50"/>
      <c r="R21" s="50"/>
      <c r="S21" s="50"/>
      <c r="T21" s="51">
        <f t="shared" si="0"/>
        <v>21</v>
      </c>
      <c r="U21" s="224"/>
      <c r="V21" s="204"/>
      <c r="W21" s="53"/>
      <c r="X21" s="53"/>
      <c r="Y21" s="53"/>
      <c r="Z21" s="53"/>
      <c r="AA21" s="53"/>
      <c r="AB21" s="54"/>
      <c r="AC21" s="55"/>
    </row>
    <row r="22" spans="1:29" ht="16.5" customHeight="1" thickBot="1" x14ac:dyDescent="0.3">
      <c r="A22" s="123"/>
      <c r="B22" s="88"/>
      <c r="C22" s="89"/>
      <c r="D22" s="90"/>
      <c r="E22" s="70">
        <v>5</v>
      </c>
      <c r="F22" s="70">
        <v>3</v>
      </c>
      <c r="G22" s="70">
        <v>2</v>
      </c>
      <c r="H22" s="70">
        <v>1</v>
      </c>
      <c r="I22" s="70">
        <v>0</v>
      </c>
      <c r="J22" s="70">
        <v>1</v>
      </c>
      <c r="K22" s="70">
        <v>0</v>
      </c>
      <c r="L22" s="70">
        <v>1</v>
      </c>
      <c r="M22" s="70">
        <v>3</v>
      </c>
      <c r="N22" s="70">
        <v>5</v>
      </c>
      <c r="O22" s="72"/>
      <c r="P22" s="72"/>
      <c r="Q22" s="72"/>
      <c r="R22" s="72"/>
      <c r="S22" s="72"/>
      <c r="T22" s="73">
        <f t="shared" si="0"/>
        <v>21</v>
      </c>
      <c r="U22" s="224"/>
      <c r="V22" s="205">
        <v>0.46388888888888885</v>
      </c>
      <c r="W22" s="36" t="s">
        <v>3</v>
      </c>
      <c r="X22" s="37"/>
      <c r="Y22" s="37"/>
      <c r="Z22" s="38"/>
      <c r="AA22" s="38"/>
      <c r="AB22" s="39"/>
      <c r="AC22" s="40" t="str">
        <f>TEXT( (V23-V22+0.00000000000001),"[hh].mm.ss")</f>
        <v>03.24.00</v>
      </c>
    </row>
    <row r="23" spans="1:29" ht="16.5" customHeight="1" thickBot="1" x14ac:dyDescent="0.3">
      <c r="A23" s="124"/>
      <c r="B23" s="91"/>
      <c r="C23" s="92"/>
      <c r="D23" s="93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9" t="str">
        <f t="shared" si="0"/>
        <v/>
      </c>
      <c r="U23" s="225"/>
      <c r="V23" s="205">
        <v>0.60555555555555551</v>
      </c>
      <c r="W23" s="41" t="s">
        <v>11</v>
      </c>
      <c r="X23" s="42"/>
      <c r="Y23" s="42"/>
      <c r="Z23" s="43"/>
      <c r="AA23" s="44"/>
      <c r="AB23" s="45"/>
      <c r="AC23" s="46" t="str">
        <f>TEXT(IF($E21="","",(IF($E22="",T21/(15-(COUNTIF($E21:$S21,""))),(IF($E23="",(T21+T22)/(30-(COUNTIF($E21:$S21,"")+COUNTIF($E22:$S22,""))), (T21+T22+T23)/(45-(COUNTIF($E21:$S21,"")+COUNTIF($E22:$S22,"")+COUNTIF($E23:$S23,"")))))))),"0,00")</f>
        <v>2,10</v>
      </c>
    </row>
    <row r="24" spans="1:29" ht="15.75" customHeight="1" thickBot="1" x14ac:dyDescent="0.3">
      <c r="A24" s="121"/>
      <c r="B24" s="85"/>
      <c r="C24" s="86"/>
      <c r="D24" s="87"/>
      <c r="E24" s="70">
        <v>0</v>
      </c>
      <c r="F24" s="70">
        <v>1</v>
      </c>
      <c r="G24" s="70">
        <v>1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56"/>
      <c r="P24" s="56"/>
      <c r="Q24" s="56"/>
      <c r="R24" s="56"/>
      <c r="S24" s="56"/>
      <c r="T24" s="57">
        <f t="shared" si="0"/>
        <v>2</v>
      </c>
      <c r="U24" s="223">
        <v>1</v>
      </c>
      <c r="V24" s="203">
        <f>SUM(T24:T27)</f>
        <v>9</v>
      </c>
      <c r="W24" s="47">
        <f>COUNTIF($E24:$S24,0)+COUNTIF($E25:$S25,0)+COUNTIF($E26:$S26,0)+COUNTIF($E27:$S27,0)</f>
        <v>21</v>
      </c>
      <c r="X24" s="47">
        <f>COUNTIF($E24:$S24,1)+COUNTIF($E25:$S25,1)+COUNTIF($E26:$S26,1)+COUNTIF($E27:$S27,1)</f>
        <v>9</v>
      </c>
      <c r="Y24" s="47">
        <f>COUNTIF($E24:$S24,2)+COUNTIF($E25:$S25,2)+COUNTIF($E26:$S26,2)+COUNTIF($E27:$S27,2)</f>
        <v>0</v>
      </c>
      <c r="Z24" s="47">
        <f>COUNTIF($E24:$S24,3)+COUNTIF($E25:$S25,3)+COUNTIF($E26:$S26,3)+COUNTIF($E27:$S27,3)</f>
        <v>0</v>
      </c>
      <c r="AA24" s="47">
        <f>COUNTIF($E24:$S24,5)+COUNTIF($E25:$S25,5)+COUNTIF($E26:$S26,5)+COUNTIF($E27:$S27,5)</f>
        <v>0</v>
      </c>
      <c r="AB24" s="48">
        <f>COUNTIF($E24:$S24,"5*")+COUNTIF($E25:$S25,"5*")+COUNTIF($E26:$S26,"5*")</f>
        <v>0</v>
      </c>
      <c r="AC24" s="49">
        <f>COUNTIF($E24:$S24,20)+COUNTIF($E25:$S25,20)+COUNTIF($E26:$S26,20)</f>
        <v>0</v>
      </c>
    </row>
    <row r="25" spans="1:29" ht="15.75" customHeight="1" thickBot="1" x14ac:dyDescent="0.3">
      <c r="A25" s="122">
        <v>44</v>
      </c>
      <c r="B25" s="117" t="s">
        <v>88</v>
      </c>
      <c r="C25" s="118" t="s">
        <v>89</v>
      </c>
      <c r="D25" s="90" t="s">
        <v>64</v>
      </c>
      <c r="E25" s="70">
        <v>0</v>
      </c>
      <c r="F25" s="70">
        <v>1</v>
      </c>
      <c r="G25" s="70">
        <v>0</v>
      </c>
      <c r="H25" s="70">
        <v>1</v>
      </c>
      <c r="I25" s="70">
        <v>0</v>
      </c>
      <c r="J25" s="70">
        <v>1</v>
      </c>
      <c r="K25" s="70">
        <v>0</v>
      </c>
      <c r="L25" s="70">
        <v>0</v>
      </c>
      <c r="M25" s="70">
        <v>0</v>
      </c>
      <c r="N25" s="70">
        <v>0</v>
      </c>
      <c r="O25" s="50"/>
      <c r="P25" s="50"/>
      <c r="Q25" s="50"/>
      <c r="R25" s="50"/>
      <c r="S25" s="50"/>
      <c r="T25" s="51">
        <f t="shared" si="0"/>
        <v>3</v>
      </c>
      <c r="U25" s="224"/>
      <c r="V25" s="204"/>
      <c r="W25" s="53"/>
      <c r="X25" s="53"/>
      <c r="Y25" s="53"/>
      <c r="Z25" s="53"/>
      <c r="AA25" s="53"/>
      <c r="AB25" s="54"/>
      <c r="AC25" s="55"/>
    </row>
    <row r="26" spans="1:29" ht="16.5" customHeight="1" thickBot="1" x14ac:dyDescent="0.3">
      <c r="A26" s="123"/>
      <c r="B26" s="88"/>
      <c r="C26" s="89"/>
      <c r="D26" s="90"/>
      <c r="E26" s="70">
        <v>1</v>
      </c>
      <c r="F26" s="70">
        <v>1</v>
      </c>
      <c r="G26" s="70">
        <v>1</v>
      </c>
      <c r="H26" s="70">
        <v>1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2"/>
      <c r="P26" s="72"/>
      <c r="Q26" s="72"/>
      <c r="R26" s="72"/>
      <c r="S26" s="72"/>
      <c r="T26" s="73">
        <f t="shared" si="0"/>
        <v>4</v>
      </c>
      <c r="U26" s="224"/>
      <c r="V26" s="205">
        <v>0.46458333333333335</v>
      </c>
      <c r="W26" s="36" t="s">
        <v>3</v>
      </c>
      <c r="X26" s="37"/>
      <c r="Y26" s="37"/>
      <c r="Z26" s="38"/>
      <c r="AA26" s="38"/>
      <c r="AB26" s="39"/>
      <c r="AC26" s="40" t="str">
        <f>TEXT( (V27-V26+0.00000000000001),"[hh].mm.ss")</f>
        <v>03.24.00</v>
      </c>
    </row>
    <row r="27" spans="1:29" ht="16.5" customHeight="1" thickBot="1" x14ac:dyDescent="0.3">
      <c r="A27" s="124"/>
      <c r="B27" s="91"/>
      <c r="C27" s="92"/>
      <c r="D27" s="93"/>
      <c r="E27" s="67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9" t="str">
        <f t="shared" si="0"/>
        <v/>
      </c>
      <c r="U27" s="225"/>
      <c r="V27" s="205">
        <v>0.60625000000000007</v>
      </c>
      <c r="W27" s="41" t="s">
        <v>11</v>
      </c>
      <c r="X27" s="42"/>
      <c r="Y27" s="42"/>
      <c r="Z27" s="43"/>
      <c r="AA27" s="44"/>
      <c r="AB27" s="45"/>
      <c r="AC27" s="46" t="str">
        <f>TEXT(IF($E25="","",(IF($E26="",T25/(15-(COUNTIF($E25:$S25,""))),(IF($E27="",(T25+T26)/(30-(COUNTIF($E25:$S25,"")+COUNTIF($E26:$S26,""))), (T25+T26+T27)/(45-(COUNTIF($E25:$S25,"")+COUNTIF($E26:$S26,"")+COUNTIF($E27:$S27,"")))))))),"0,00")</f>
        <v>0,35</v>
      </c>
    </row>
    <row r="28" spans="1:29" ht="15.75" customHeight="1" thickBot="1" x14ac:dyDescent="0.3">
      <c r="A28" s="121"/>
      <c r="B28" s="85"/>
      <c r="C28" s="86"/>
      <c r="D28" s="87"/>
      <c r="E28" s="70">
        <v>0</v>
      </c>
      <c r="F28" s="70">
        <v>0</v>
      </c>
      <c r="G28" s="70">
        <v>1</v>
      </c>
      <c r="H28" s="70">
        <v>5</v>
      </c>
      <c r="I28" s="70">
        <v>0</v>
      </c>
      <c r="J28" s="70">
        <v>0</v>
      </c>
      <c r="K28" s="70">
        <v>1</v>
      </c>
      <c r="L28" s="70">
        <v>0</v>
      </c>
      <c r="M28" s="70">
        <v>2</v>
      </c>
      <c r="N28" s="70">
        <v>5</v>
      </c>
      <c r="O28" s="56"/>
      <c r="P28" s="56"/>
      <c r="Q28" s="56"/>
      <c r="R28" s="56"/>
      <c r="S28" s="56"/>
      <c r="T28" s="57">
        <f t="shared" si="0"/>
        <v>14</v>
      </c>
      <c r="U28" s="223">
        <v>2</v>
      </c>
      <c r="V28" s="203">
        <f>SUM(T28:T31)</f>
        <v>21</v>
      </c>
      <c r="W28" s="47">
        <f>COUNTIF($E28:$S28,0)+COUNTIF($E29:$S29,0)+COUNTIF($E30:$S30,0)+COUNTIF($E31:$S31,0)</f>
        <v>18</v>
      </c>
      <c r="X28" s="47">
        <f>COUNTIF($E28:$S28,1)+COUNTIF($E29:$S29,1)+COUNTIF($E30:$S30,1)+COUNTIF($E31:$S31,1)</f>
        <v>9</v>
      </c>
      <c r="Y28" s="47">
        <f>COUNTIF($E28:$S28,2)+COUNTIF($E29:$S29,2)+COUNTIF($E30:$S30,2)+COUNTIF($E31:$S31,2)</f>
        <v>1</v>
      </c>
      <c r="Z28" s="47">
        <f>COUNTIF($E28:$S28,3)+COUNTIF($E29:$S29,3)+COUNTIF($E30:$S30,3)+COUNTIF($E31:$S31,3)</f>
        <v>0</v>
      </c>
      <c r="AA28" s="47">
        <f>COUNTIF($E28:$S28,5)+COUNTIF($E29:$S29,5)+COUNTIF($E30:$S30,5)+COUNTIF($E31:$S31,5)</f>
        <v>2</v>
      </c>
      <c r="AB28" s="48">
        <f>COUNTIF($E28:$S28,"5*")+COUNTIF($E29:$S29,"5*")+COUNTIF($E30:$S30,"5*")</f>
        <v>0</v>
      </c>
      <c r="AC28" s="99">
        <f>COUNTIF($E28:$S28,20)+COUNTIF($E29:$S29,20)+COUNTIF($E30:$S30,20)</f>
        <v>0</v>
      </c>
    </row>
    <row r="29" spans="1:29" ht="15.75" customHeight="1" thickBot="1" x14ac:dyDescent="0.3">
      <c r="A29" s="122">
        <v>101</v>
      </c>
      <c r="B29" s="117" t="s">
        <v>90</v>
      </c>
      <c r="C29" s="118" t="s">
        <v>91</v>
      </c>
      <c r="D29" s="90" t="s">
        <v>64</v>
      </c>
      <c r="E29" s="70">
        <v>1</v>
      </c>
      <c r="F29" s="70">
        <v>1</v>
      </c>
      <c r="G29" s="70">
        <v>0</v>
      </c>
      <c r="H29" s="70">
        <v>0</v>
      </c>
      <c r="I29" s="70">
        <v>1</v>
      </c>
      <c r="J29" s="70">
        <v>0</v>
      </c>
      <c r="K29" s="70">
        <v>0</v>
      </c>
      <c r="L29" s="70">
        <v>0</v>
      </c>
      <c r="M29" s="70">
        <v>1</v>
      </c>
      <c r="N29" s="70">
        <v>1</v>
      </c>
      <c r="O29" s="50"/>
      <c r="P29" s="50"/>
      <c r="Q29" s="50"/>
      <c r="R29" s="50"/>
      <c r="S29" s="50"/>
      <c r="T29" s="51">
        <f t="shared" si="0"/>
        <v>5</v>
      </c>
      <c r="U29" s="224"/>
      <c r="V29" s="204"/>
      <c r="W29" s="53"/>
      <c r="X29" s="53"/>
      <c r="Y29" s="53"/>
      <c r="Z29" s="53"/>
      <c r="AA29" s="53"/>
      <c r="AB29" s="54"/>
      <c r="AC29" s="100"/>
    </row>
    <row r="30" spans="1:29" ht="16.5" customHeight="1" thickBot="1" x14ac:dyDescent="0.3">
      <c r="A30" s="123"/>
      <c r="B30" s="88"/>
      <c r="C30" s="89"/>
      <c r="D30" s="90"/>
      <c r="E30" s="70">
        <v>1</v>
      </c>
      <c r="F30" s="70">
        <v>0</v>
      </c>
      <c r="G30" s="70">
        <v>0</v>
      </c>
      <c r="H30" s="70">
        <v>0</v>
      </c>
      <c r="I30" s="70">
        <v>1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2"/>
      <c r="P30" s="72"/>
      <c r="Q30" s="72"/>
      <c r="R30" s="72"/>
      <c r="S30" s="72"/>
      <c r="T30" s="73">
        <f t="shared" si="0"/>
        <v>2</v>
      </c>
      <c r="U30" s="224"/>
      <c r="V30" s="205">
        <v>0.46527777777777773</v>
      </c>
      <c r="W30" s="36" t="s">
        <v>3</v>
      </c>
      <c r="X30" s="37"/>
      <c r="Y30" s="37"/>
      <c r="Z30" s="38"/>
      <c r="AA30" s="38"/>
      <c r="AB30" s="39"/>
      <c r="AC30" s="101" t="str">
        <f>TEXT( (V31-V30+0.00000000000001),"[hh].mm.ss")</f>
        <v>04.45.00</v>
      </c>
    </row>
    <row r="31" spans="1:29" ht="16.5" customHeight="1" thickBot="1" x14ac:dyDescent="0.3">
      <c r="A31" s="124"/>
      <c r="B31" s="91"/>
      <c r="C31" s="92"/>
      <c r="D31" s="93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75"/>
      <c r="P31" s="75"/>
      <c r="Q31" s="75"/>
      <c r="R31" s="75"/>
      <c r="S31" s="75"/>
      <c r="T31" s="76" t="str">
        <f t="shared" si="0"/>
        <v/>
      </c>
      <c r="U31" s="225"/>
      <c r="V31" s="205">
        <v>0.66319444444444442</v>
      </c>
      <c r="W31" s="41" t="s">
        <v>11</v>
      </c>
      <c r="X31" s="42"/>
      <c r="Y31" s="42"/>
      <c r="Z31" s="43"/>
      <c r="AA31" s="44"/>
      <c r="AB31" s="45"/>
      <c r="AC31" s="102" t="str">
        <f>TEXT(IF($E29="","",(IF($E30="",T29/(15-(COUNTIF($E29:$S29,""))),(IF($E31="",(T29+T30)/(30-(COUNTIF($E29:$S29,"")+COUNTIF($E30:$S30,""))), (T29+T30+T31)/(45-(COUNTIF($E29:$S29,"")+COUNTIF($E30:$S30,"")+COUNTIF($E31:$S31,"")))))))),"0,00")</f>
        <v>0,35</v>
      </c>
    </row>
    <row r="32" spans="1:29" ht="15.75" customHeight="1" thickBot="1" x14ac:dyDescent="0.3">
      <c r="A32" s="121"/>
      <c r="B32" s="85"/>
      <c r="C32" s="86"/>
      <c r="D32" s="87"/>
      <c r="E32" s="70">
        <v>2</v>
      </c>
      <c r="F32" s="70">
        <v>1</v>
      </c>
      <c r="G32" s="70">
        <v>2</v>
      </c>
      <c r="H32" s="70">
        <v>0</v>
      </c>
      <c r="I32" s="70">
        <v>1</v>
      </c>
      <c r="J32" s="70">
        <v>0</v>
      </c>
      <c r="K32" s="70">
        <v>0</v>
      </c>
      <c r="L32" s="70">
        <v>0</v>
      </c>
      <c r="M32" s="70">
        <v>1</v>
      </c>
      <c r="N32" s="70">
        <v>2</v>
      </c>
      <c r="O32" s="56"/>
      <c r="P32" s="56"/>
      <c r="Q32" s="56"/>
      <c r="R32" s="56"/>
      <c r="S32" s="56"/>
      <c r="T32" s="57">
        <f t="shared" si="0"/>
        <v>9</v>
      </c>
      <c r="U32" s="223">
        <v>4</v>
      </c>
      <c r="V32" s="203">
        <f>SUM(T32:T35)</f>
        <v>38</v>
      </c>
      <c r="W32" s="47">
        <f>COUNTIF($E32:$S32,0)+COUNTIF($E33:$S33,0)+COUNTIF($E34:$S34,0)+COUNTIF($E35:$S35,0)</f>
        <v>11</v>
      </c>
      <c r="X32" s="47">
        <f>COUNTIF($E32:$S32,1)+COUNTIF($E33:$S33,1)+COUNTIF($E34:$S34,1)+COUNTIF($E35:$S35,1)</f>
        <v>9</v>
      </c>
      <c r="Y32" s="47">
        <f>COUNTIF($E32:$S32,2)+COUNTIF($E33:$S33,2)+COUNTIF($E34:$S34,2)+COUNTIF($E35:$S35,2)</f>
        <v>7</v>
      </c>
      <c r="Z32" s="47">
        <f>COUNTIF($E32:$S32,3)+COUNTIF($E33:$S33,3)+COUNTIF($E34:$S34,3)+COUNTIF($E35:$S35,3)</f>
        <v>0</v>
      </c>
      <c r="AA32" s="47">
        <f>COUNTIF($E32:$S32,5)+COUNTIF($E33:$S33,5)+COUNTIF($E34:$S34,5)+COUNTIF($E35:$S35,5)</f>
        <v>3</v>
      </c>
      <c r="AB32" s="48">
        <f>COUNTIF($E32:$S32,"5*")+COUNTIF($E33:$S33,"5*")+COUNTIF($E34:$S34,"5*")</f>
        <v>0</v>
      </c>
      <c r="AC32" s="49">
        <f>COUNTIF($E32:$S32,20)+COUNTIF($E33:$S33,20)+COUNTIF($E34:$S34,20)</f>
        <v>0</v>
      </c>
    </row>
    <row r="33" spans="1:29" ht="15.75" customHeight="1" thickBot="1" x14ac:dyDescent="0.3">
      <c r="A33" s="122">
        <v>111</v>
      </c>
      <c r="B33" s="117" t="s">
        <v>92</v>
      </c>
      <c r="C33" s="118" t="s">
        <v>93</v>
      </c>
      <c r="D33" s="90" t="s">
        <v>64</v>
      </c>
      <c r="E33" s="150">
        <v>0</v>
      </c>
      <c r="F33" s="150">
        <v>5</v>
      </c>
      <c r="G33" s="150">
        <v>1</v>
      </c>
      <c r="H33" s="150">
        <v>1</v>
      </c>
      <c r="I33" s="150">
        <v>2</v>
      </c>
      <c r="J33" s="150">
        <v>0</v>
      </c>
      <c r="K33" s="150">
        <v>0</v>
      </c>
      <c r="L33" s="150">
        <v>0</v>
      </c>
      <c r="M33" s="150">
        <v>2</v>
      </c>
      <c r="N33" s="150">
        <v>5</v>
      </c>
      <c r="O33" s="50"/>
      <c r="P33" s="50"/>
      <c r="Q33" s="50"/>
      <c r="R33" s="50"/>
      <c r="S33" s="50"/>
      <c r="T33" s="51">
        <f t="shared" si="0"/>
        <v>16</v>
      </c>
      <c r="U33" s="224"/>
      <c r="V33" s="204"/>
      <c r="W33" s="53"/>
      <c r="X33" s="53"/>
      <c r="Y33" s="53"/>
      <c r="Z33" s="53"/>
      <c r="AA33" s="53"/>
      <c r="AB33" s="54"/>
      <c r="AC33" s="55"/>
    </row>
    <row r="34" spans="1:29" ht="16.5" customHeight="1" thickBot="1" x14ac:dyDescent="0.3">
      <c r="A34" s="123"/>
      <c r="B34" s="88"/>
      <c r="C34" s="89"/>
      <c r="D34" s="90"/>
      <c r="E34" s="70">
        <v>1</v>
      </c>
      <c r="F34" s="70">
        <v>0</v>
      </c>
      <c r="G34" s="70">
        <v>2</v>
      </c>
      <c r="H34" s="70">
        <v>1</v>
      </c>
      <c r="I34" s="70">
        <v>1</v>
      </c>
      <c r="J34" s="70">
        <v>1</v>
      </c>
      <c r="K34" s="70">
        <v>0</v>
      </c>
      <c r="L34" s="70">
        <v>0</v>
      </c>
      <c r="M34" s="70">
        <v>2</v>
      </c>
      <c r="N34" s="70">
        <v>5</v>
      </c>
      <c r="O34" s="72"/>
      <c r="P34" s="72"/>
      <c r="Q34" s="72"/>
      <c r="R34" s="72"/>
      <c r="S34" s="72"/>
      <c r="T34" s="73">
        <f t="shared" si="0"/>
        <v>13</v>
      </c>
      <c r="U34" s="224"/>
      <c r="V34" s="205">
        <v>0.46597222222222223</v>
      </c>
      <c r="W34" s="36" t="s">
        <v>3</v>
      </c>
      <c r="X34" s="37"/>
      <c r="Y34" s="37"/>
      <c r="Z34" s="38"/>
      <c r="AA34" s="38"/>
      <c r="AB34" s="39"/>
      <c r="AC34" s="40" t="str">
        <f>TEXT( (V35-V34+0.00000000000001),"[hh].mm.ss")</f>
        <v>04.44.00</v>
      </c>
    </row>
    <row r="35" spans="1:29" ht="16.5" customHeight="1" thickBot="1" x14ac:dyDescent="0.3">
      <c r="A35" s="124"/>
      <c r="B35" s="91"/>
      <c r="C35" s="92"/>
      <c r="D35" s="93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9" t="str">
        <f t="shared" si="0"/>
        <v/>
      </c>
      <c r="U35" s="225"/>
      <c r="V35" s="205">
        <v>0.66319444444444442</v>
      </c>
      <c r="W35" s="41" t="s">
        <v>11</v>
      </c>
      <c r="X35" s="42"/>
      <c r="Y35" s="42"/>
      <c r="Z35" s="43"/>
      <c r="AA35" s="44"/>
      <c r="AB35" s="45"/>
      <c r="AC35" s="46" t="str">
        <f>TEXT(IF($E33="","",(IF($E34="",T33/(15-(COUNTIF($E33:$S33,""))),(IF($E35="",(T33+T34)/(30-(COUNTIF($E33:$S33,"")+COUNTIF($E34:$S34,""))), (T33+T34+T35)/(45-(COUNTIF($E33:$S33,"")+COUNTIF($E34:$S34,"")+COUNTIF($E35:$S35,"")))))))),"0,00")</f>
        <v>1,45</v>
      </c>
    </row>
  </sheetData>
  <mergeCells count="14">
    <mergeCell ref="AB3:AC3"/>
    <mergeCell ref="A3:AA3"/>
    <mergeCell ref="U24:U27"/>
    <mergeCell ref="U32:U35"/>
    <mergeCell ref="U20:U23"/>
    <mergeCell ref="U8:U11"/>
    <mergeCell ref="U16:U19"/>
    <mergeCell ref="U12:U15"/>
    <mergeCell ref="U28:U31"/>
    <mergeCell ref="A1:C1"/>
    <mergeCell ref="D1:S1"/>
    <mergeCell ref="A2:C2"/>
    <mergeCell ref="D2:S2"/>
    <mergeCell ref="AB1:AC2"/>
  </mergeCells>
  <phoneticPr fontId="0" type="noConversion"/>
  <pageMargins left="0.74803149606299213" right="0.74803149606299213" top="0.19685039370078741" bottom="0.39370078740157483" header="0.31496062992125984" footer="0.31496062992125984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zoomScale="80" zoomScaleNormal="80"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9.28515625" customWidth="1"/>
    <col min="21" max="21" width="9.85546875" bestFit="1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3.7109375" bestFit="1" customWidth="1"/>
  </cols>
  <sheetData>
    <row r="1" spans="1:28" ht="33.75" customHeight="1" x14ac:dyDescent="0.65">
      <c r="A1" s="232" t="s">
        <v>20</v>
      </c>
      <c r="B1" s="233"/>
      <c r="C1" s="234"/>
      <c r="D1" s="226" t="s">
        <v>76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1"/>
      <c r="T1" s="1"/>
      <c r="U1" s="1"/>
      <c r="V1" s="1"/>
      <c r="W1" s="1"/>
      <c r="X1" s="1"/>
      <c r="Y1" s="1"/>
      <c r="Z1" s="1"/>
      <c r="AA1" s="238" t="s">
        <v>183</v>
      </c>
      <c r="AB1" s="239"/>
    </row>
    <row r="2" spans="1:28" ht="56.25" customHeight="1" thickBot="1" x14ac:dyDescent="0.45">
      <c r="A2" s="235"/>
      <c r="B2" s="236"/>
      <c r="C2" s="237"/>
      <c r="D2" s="229" t="s">
        <v>17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"/>
      <c r="T2" s="2"/>
      <c r="U2" s="2"/>
      <c r="V2" s="2"/>
      <c r="W2" s="2"/>
      <c r="X2" s="2"/>
      <c r="Y2" s="2"/>
      <c r="Z2" s="2"/>
      <c r="AA2" s="240"/>
      <c r="AB2" s="241"/>
    </row>
    <row r="3" spans="1:28" ht="30" customHeight="1" x14ac:dyDescent="0.6">
      <c r="A3" s="244" t="s">
        <v>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2" t="s">
        <v>177</v>
      </c>
      <c r="AB3" s="243"/>
    </row>
    <row r="4" spans="1:28" ht="15" x14ac:dyDescent="0.2">
      <c r="A4" s="3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4"/>
      <c r="W4" s="4"/>
      <c r="X4" s="4"/>
      <c r="Y4" s="4"/>
      <c r="Z4" s="6"/>
      <c r="AA4" s="7"/>
      <c r="AB4" s="8"/>
    </row>
    <row r="5" spans="1:28" ht="16.5" thickBot="1" x14ac:dyDescent="0.3">
      <c r="A5" s="9"/>
      <c r="B5" s="10"/>
      <c r="C5" s="11"/>
      <c r="D5" s="11"/>
      <c r="E5" s="12"/>
      <c r="F5" s="12"/>
      <c r="G5" s="12"/>
      <c r="H5" s="12"/>
      <c r="I5" s="12" t="s">
        <v>16</v>
      </c>
      <c r="J5" s="12"/>
      <c r="K5" s="12"/>
      <c r="L5" s="12"/>
      <c r="M5" s="12"/>
      <c r="N5" s="12"/>
      <c r="O5" s="13"/>
      <c r="P5" s="12"/>
      <c r="Q5" s="12"/>
      <c r="R5" s="12"/>
      <c r="S5" s="14"/>
      <c r="T5" s="14"/>
      <c r="U5" s="15">
        <v>41069</v>
      </c>
      <c r="V5" s="16"/>
      <c r="W5" s="16"/>
      <c r="X5" s="16"/>
      <c r="Y5" s="14"/>
      <c r="Z5" s="17"/>
      <c r="AA5" s="18"/>
      <c r="AB5" s="19"/>
    </row>
    <row r="6" spans="1:28" ht="15" x14ac:dyDescent="0.25">
      <c r="A6" s="125" t="s">
        <v>13</v>
      </c>
      <c r="B6" s="64" t="s">
        <v>14</v>
      </c>
      <c r="C6" s="65"/>
      <c r="D6" s="66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 t="s">
        <v>0</v>
      </c>
      <c r="T6" s="23"/>
      <c r="U6" s="24"/>
      <c r="V6" s="25" t="s">
        <v>9</v>
      </c>
      <c r="W6" s="26"/>
      <c r="X6" s="26"/>
      <c r="Y6" s="27"/>
      <c r="Z6" s="27"/>
      <c r="AA6" s="27"/>
      <c r="AB6" s="28"/>
    </row>
    <row r="7" spans="1:28" ht="15.75" thickBot="1" x14ac:dyDescent="0.3">
      <c r="A7" s="126" t="s">
        <v>4</v>
      </c>
      <c r="B7" s="94" t="s">
        <v>15</v>
      </c>
      <c r="C7" s="95"/>
      <c r="D7" s="96" t="s">
        <v>18</v>
      </c>
      <c r="E7" s="29">
        <v>1</v>
      </c>
      <c r="F7" s="29">
        <v>2</v>
      </c>
      <c r="G7" s="29">
        <v>3</v>
      </c>
      <c r="H7" s="29">
        <v>4</v>
      </c>
      <c r="I7" s="29">
        <v>5</v>
      </c>
      <c r="J7" s="29">
        <v>6</v>
      </c>
      <c r="K7" s="29">
        <v>7</v>
      </c>
      <c r="L7" s="29">
        <v>8</v>
      </c>
      <c r="M7" s="29">
        <v>9</v>
      </c>
      <c r="N7" s="29">
        <v>10</v>
      </c>
      <c r="O7" s="29">
        <v>11</v>
      </c>
      <c r="P7" s="29">
        <v>12</v>
      </c>
      <c r="Q7" s="29">
        <v>13</v>
      </c>
      <c r="R7" s="29">
        <v>14</v>
      </c>
      <c r="S7" s="30" t="s">
        <v>7</v>
      </c>
      <c r="T7" s="30" t="s">
        <v>1</v>
      </c>
      <c r="U7" s="31" t="s">
        <v>8</v>
      </c>
      <c r="V7" s="32">
        <v>0</v>
      </c>
      <c r="W7" s="33">
        <v>1</v>
      </c>
      <c r="X7" s="33">
        <v>2</v>
      </c>
      <c r="Y7" s="33">
        <v>3</v>
      </c>
      <c r="Z7" s="33">
        <v>5</v>
      </c>
      <c r="AA7" s="34" t="s">
        <v>2</v>
      </c>
      <c r="AB7" s="35">
        <v>20</v>
      </c>
    </row>
    <row r="8" spans="1:28" ht="15.75" thickBot="1" x14ac:dyDescent="0.3">
      <c r="A8" s="60"/>
      <c r="B8" s="85"/>
      <c r="C8" s="86"/>
      <c r="D8" s="87"/>
      <c r="E8" s="70">
        <v>5</v>
      </c>
      <c r="F8" s="70">
        <v>5</v>
      </c>
      <c r="G8" s="70">
        <v>5</v>
      </c>
      <c r="H8" s="70">
        <v>3</v>
      </c>
      <c r="I8" s="70">
        <v>5</v>
      </c>
      <c r="J8" s="70">
        <v>5</v>
      </c>
      <c r="K8" s="70">
        <v>0</v>
      </c>
      <c r="L8" s="70">
        <v>1</v>
      </c>
      <c r="M8" s="70">
        <v>3</v>
      </c>
      <c r="N8" s="70">
        <v>5</v>
      </c>
      <c r="O8" s="56"/>
      <c r="P8" s="56"/>
      <c r="Q8" s="56"/>
      <c r="R8" s="56"/>
      <c r="S8" s="57">
        <f t="shared" ref="S8:S39" si="0">IF(E8="","",SUM(E8:R8)+(COUNTIF(E8:R8,"5*")*5))</f>
        <v>37</v>
      </c>
      <c r="T8" s="223">
        <v>21</v>
      </c>
      <c r="U8" s="203">
        <f>SUM(S8:S11)</f>
        <v>90</v>
      </c>
      <c r="V8" s="47">
        <f>COUNTIF($E8:$R8,0)+COUNTIF($E9:$R9,0)+COUNTIF($E10:$R10,0)+COUNTIF($E11:$R11,0)</f>
        <v>2</v>
      </c>
      <c r="W8" s="47">
        <f>COUNTIF($E8:$R8,1)+COUNTIF($E9:$R9,1)+COUNTIF($E10:$R10,1)+COUNTIF($E11:$R11,1)</f>
        <v>3</v>
      </c>
      <c r="X8" s="47">
        <f>COUNTIF($E8:$R8,2)+COUNTIF($E9:$R9,2)+COUNTIF($E10:$R10,2)+COUNTIF($E11:$R11,2)</f>
        <v>6</v>
      </c>
      <c r="Y8" s="47">
        <f>COUNTIF($E8:$R8,3)+COUNTIF($E9:$R9,3)+COUNTIF($E10:$R10,3)+COUNTIF($E11:$R11,3)</f>
        <v>10</v>
      </c>
      <c r="Z8" s="47">
        <f>COUNTIF($E8:$R8,5)+COUNTIF($E9:$R9,5)+COUNTIF($E10:$R10,5)+COUNTIF($E11:$R11,5)</f>
        <v>9</v>
      </c>
      <c r="AA8" s="48">
        <f>COUNTIF($E8:$R8,"5*")+COUNTIF($E9:$R9,"5*")+COUNTIF($E10:$R10,"5*")</f>
        <v>0</v>
      </c>
      <c r="AB8" s="49">
        <f>COUNTIF($E8:$R8,20)+COUNTIF($E9:$R9,20)+COUNTIF($E10:$R10,20)</f>
        <v>0</v>
      </c>
    </row>
    <row r="9" spans="1:28" ht="15.75" thickBot="1" x14ac:dyDescent="0.3">
      <c r="A9" s="61">
        <v>142</v>
      </c>
      <c r="B9" s="127" t="s">
        <v>170</v>
      </c>
      <c r="C9" s="128" t="s">
        <v>171</v>
      </c>
      <c r="D9" s="90" t="s">
        <v>66</v>
      </c>
      <c r="E9" s="70">
        <v>5</v>
      </c>
      <c r="F9" s="70">
        <v>5</v>
      </c>
      <c r="G9" s="70">
        <v>2</v>
      </c>
      <c r="H9" s="70">
        <v>2</v>
      </c>
      <c r="I9" s="70">
        <v>3</v>
      </c>
      <c r="J9" s="70">
        <v>3</v>
      </c>
      <c r="K9" s="70">
        <v>0</v>
      </c>
      <c r="L9" s="70">
        <v>3</v>
      </c>
      <c r="M9" s="70">
        <v>3</v>
      </c>
      <c r="N9" s="70">
        <v>1</v>
      </c>
      <c r="O9" s="50"/>
      <c r="P9" s="50"/>
      <c r="Q9" s="50"/>
      <c r="R9" s="50"/>
      <c r="S9" s="51">
        <f t="shared" si="0"/>
        <v>27</v>
      </c>
      <c r="T9" s="224"/>
      <c r="U9" s="204"/>
      <c r="V9" s="53"/>
      <c r="W9" s="53"/>
      <c r="X9" s="53"/>
      <c r="Y9" s="53"/>
      <c r="Z9" s="53"/>
      <c r="AA9" s="54"/>
      <c r="AB9" s="55"/>
    </row>
    <row r="10" spans="1:28" ht="18.75" thickBot="1" x14ac:dyDescent="0.3">
      <c r="A10" s="62"/>
      <c r="B10" s="88"/>
      <c r="C10" s="89"/>
      <c r="D10" s="90"/>
      <c r="E10" s="70">
        <v>5</v>
      </c>
      <c r="F10" s="70">
        <v>3</v>
      </c>
      <c r="G10" s="70">
        <v>3</v>
      </c>
      <c r="H10" s="70">
        <v>2</v>
      </c>
      <c r="I10" s="70">
        <v>3</v>
      </c>
      <c r="J10" s="70">
        <v>2</v>
      </c>
      <c r="K10" s="70">
        <v>3</v>
      </c>
      <c r="L10" s="70">
        <v>2</v>
      </c>
      <c r="M10" s="70">
        <v>1</v>
      </c>
      <c r="N10" s="70">
        <v>2</v>
      </c>
      <c r="O10" s="72"/>
      <c r="P10" s="72"/>
      <c r="Q10" s="72"/>
      <c r="R10" s="72"/>
      <c r="S10" s="73">
        <f t="shared" si="0"/>
        <v>26</v>
      </c>
      <c r="T10" s="224"/>
      <c r="U10" s="205">
        <v>0.43472222222222223</v>
      </c>
      <c r="V10" s="36" t="s">
        <v>3</v>
      </c>
      <c r="W10" s="37"/>
      <c r="X10" s="37"/>
      <c r="Y10" s="38"/>
      <c r="Z10" s="38"/>
      <c r="AA10" s="39"/>
      <c r="AB10" s="40" t="str">
        <f>TEXT( (U11-U10+0.00000000000001),"[hh].mm.ss")</f>
        <v>04.21.00</v>
      </c>
    </row>
    <row r="11" spans="1:28" ht="18.75" thickBot="1" x14ac:dyDescent="0.3">
      <c r="A11" s="63"/>
      <c r="B11" s="91"/>
      <c r="C11" s="92"/>
      <c r="D11" s="93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9" t="str">
        <f t="shared" si="0"/>
        <v/>
      </c>
      <c r="T11" s="225"/>
      <c r="U11" s="205">
        <v>0.61597222222222225</v>
      </c>
      <c r="V11" s="41" t="s">
        <v>11</v>
      </c>
      <c r="W11" s="42"/>
      <c r="X11" s="42"/>
      <c r="Y11" s="43"/>
      <c r="Z11" s="44"/>
      <c r="AA11" s="45"/>
      <c r="AB11" s="46" t="str">
        <f>TEXT(IF($E9="","",(IF($E10="",S9/(15-(COUNTIF($E9:$R9,""))),(IF($E11="",(S9+S10)/(30-(COUNTIF($E9:$R9,"")+COUNTIF($E10:$R10,""))), (S9+S10+S11)/(45-(COUNTIF($E9:$R9,"")+COUNTIF($E10:$R10,"")+COUNTIF($E11:$R11,"")))))))),"0,00")</f>
        <v>2,41</v>
      </c>
    </row>
    <row r="12" spans="1:28" ht="15" customHeight="1" thickBot="1" x14ac:dyDescent="0.3">
      <c r="A12" s="60"/>
      <c r="B12" s="85"/>
      <c r="C12" s="86"/>
      <c r="D12" s="87"/>
      <c r="E12" s="70">
        <v>0</v>
      </c>
      <c r="F12" s="70">
        <v>5</v>
      </c>
      <c r="G12" s="70">
        <v>1</v>
      </c>
      <c r="H12" s="70">
        <v>2</v>
      </c>
      <c r="I12" s="70">
        <v>0</v>
      </c>
      <c r="J12" s="70">
        <v>2</v>
      </c>
      <c r="K12" s="70">
        <v>0</v>
      </c>
      <c r="L12" s="70">
        <v>0</v>
      </c>
      <c r="M12" s="70">
        <v>0</v>
      </c>
      <c r="N12" s="70">
        <v>0</v>
      </c>
      <c r="O12" s="56"/>
      <c r="P12" s="56"/>
      <c r="Q12" s="56"/>
      <c r="R12" s="56"/>
      <c r="S12" s="57">
        <f t="shared" si="0"/>
        <v>10</v>
      </c>
      <c r="T12" s="223">
        <v>7</v>
      </c>
      <c r="U12" s="203">
        <f>SUM(S12:S15)</f>
        <v>20</v>
      </c>
      <c r="V12" s="47">
        <f>COUNTIF($E12:$R12,0)+COUNTIF($E13:$R13,0)+COUNTIF($E14:$R14,0)+COUNTIF($E15:$R15,0)</f>
        <v>18</v>
      </c>
      <c r="W12" s="47">
        <f>COUNTIF($E12:$R12,1)+COUNTIF($E13:$R13,1)+COUNTIF($E14:$R14,1)+COUNTIF($E15:$R15,1)</f>
        <v>8</v>
      </c>
      <c r="X12" s="47">
        <f>COUNTIF($E12:$R12,2)+COUNTIF($E13:$R13,2)+COUNTIF($E14:$R14,2)+COUNTIF($E15:$R15,2)</f>
        <v>2</v>
      </c>
      <c r="Y12" s="47">
        <f>COUNTIF($E12:$R12,3)+COUNTIF($E13:$R13,3)+COUNTIF($E14:$R14,3)+COUNTIF($E15:$R15,3)</f>
        <v>1</v>
      </c>
      <c r="Z12" s="47">
        <f>COUNTIF($E12:$R12,5)+COUNTIF($E13:$R13,5)+COUNTIF($E14:$R14,5)+COUNTIF($E15:$R15,5)</f>
        <v>1</v>
      </c>
      <c r="AA12" s="48">
        <f>COUNTIF($E12:$R12,"5*")+COUNTIF($E13:$R13,"5*")+COUNTIF($E14:$R14,"5*")</f>
        <v>0</v>
      </c>
      <c r="AB12" s="99">
        <f>COUNTIF($E12:$R12,20)+COUNTIF($E13:$R13,20)+COUNTIF($E14:$R14,20)</f>
        <v>0</v>
      </c>
    </row>
    <row r="13" spans="1:28" ht="15.75" customHeight="1" thickBot="1" x14ac:dyDescent="0.3">
      <c r="A13" s="61">
        <v>102</v>
      </c>
      <c r="B13" s="127" t="s">
        <v>95</v>
      </c>
      <c r="C13" s="128" t="s">
        <v>96</v>
      </c>
      <c r="D13" s="90" t="s">
        <v>66</v>
      </c>
      <c r="E13" s="70">
        <v>0</v>
      </c>
      <c r="F13" s="70">
        <v>1</v>
      </c>
      <c r="G13" s="70">
        <v>0</v>
      </c>
      <c r="H13" s="70">
        <v>1</v>
      </c>
      <c r="I13" s="70">
        <v>1</v>
      </c>
      <c r="J13" s="70">
        <v>3</v>
      </c>
      <c r="K13" s="70">
        <v>0</v>
      </c>
      <c r="L13" s="70">
        <v>0</v>
      </c>
      <c r="M13" s="70">
        <v>0</v>
      </c>
      <c r="N13" s="70">
        <v>0</v>
      </c>
      <c r="O13" s="50"/>
      <c r="P13" s="50"/>
      <c r="Q13" s="50"/>
      <c r="R13" s="50"/>
      <c r="S13" s="51">
        <f t="shared" si="0"/>
        <v>6</v>
      </c>
      <c r="T13" s="224"/>
      <c r="U13" s="204"/>
      <c r="V13" s="53"/>
      <c r="W13" s="53"/>
      <c r="X13" s="53"/>
      <c r="Y13" s="53"/>
      <c r="Z13" s="53"/>
      <c r="AA13" s="54"/>
      <c r="AB13" s="100"/>
    </row>
    <row r="14" spans="1:28" ht="16.5" customHeight="1" thickBot="1" x14ac:dyDescent="0.3">
      <c r="A14" s="62"/>
      <c r="B14" s="105"/>
      <c r="C14" s="89"/>
      <c r="D14" s="90"/>
      <c r="E14" s="70">
        <v>0</v>
      </c>
      <c r="F14" s="70">
        <v>0</v>
      </c>
      <c r="G14" s="70">
        <v>0</v>
      </c>
      <c r="H14" s="70">
        <v>1</v>
      </c>
      <c r="I14" s="70">
        <v>1</v>
      </c>
      <c r="J14" s="70">
        <v>1</v>
      </c>
      <c r="K14" s="70">
        <v>0</v>
      </c>
      <c r="L14" s="70">
        <v>0</v>
      </c>
      <c r="M14" s="70">
        <v>0</v>
      </c>
      <c r="N14" s="70">
        <v>1</v>
      </c>
      <c r="O14" s="72"/>
      <c r="P14" s="72"/>
      <c r="Q14" s="72"/>
      <c r="R14" s="72"/>
      <c r="S14" s="73">
        <f t="shared" si="0"/>
        <v>4</v>
      </c>
      <c r="T14" s="224"/>
      <c r="U14" s="205">
        <v>0.43611111111111112</v>
      </c>
      <c r="V14" s="36" t="s">
        <v>3</v>
      </c>
      <c r="W14" s="37"/>
      <c r="X14" s="37"/>
      <c r="Y14" s="38"/>
      <c r="Z14" s="38"/>
      <c r="AA14" s="39"/>
      <c r="AB14" s="101" t="str">
        <f>TEXT( (U15-U14+0.00000000000001),"[hh].mm.ss")</f>
        <v>04.37.00</v>
      </c>
    </row>
    <row r="15" spans="1:28" ht="16.5" customHeight="1" thickBot="1" x14ac:dyDescent="0.3">
      <c r="A15" s="63"/>
      <c r="B15" s="91"/>
      <c r="C15" s="92"/>
      <c r="D15" s="93"/>
      <c r="E15" s="67"/>
      <c r="F15" s="68"/>
      <c r="G15" s="68"/>
      <c r="H15" s="68"/>
      <c r="I15" s="68"/>
      <c r="J15" s="68"/>
      <c r="K15" s="68"/>
      <c r="L15" s="68"/>
      <c r="M15" s="68"/>
      <c r="N15" s="68"/>
      <c r="O15" s="75"/>
      <c r="P15" s="75"/>
      <c r="Q15" s="75"/>
      <c r="R15" s="75"/>
      <c r="S15" s="76" t="str">
        <f t="shared" si="0"/>
        <v/>
      </c>
      <c r="T15" s="225"/>
      <c r="U15" s="205">
        <v>0.62847222222222221</v>
      </c>
      <c r="V15" s="41" t="s">
        <v>11</v>
      </c>
      <c r="W15" s="42"/>
      <c r="X15" s="42"/>
      <c r="Y15" s="43"/>
      <c r="Z15" s="44"/>
      <c r="AA15" s="45"/>
      <c r="AB15" s="102" t="str">
        <f>TEXT(IF($E13="","",(IF($E14="",S13/(15-(COUNTIF($E13:$R13,""))),(IF($E15="",(S13+S14)/(30-(COUNTIF($E13:$R13,"")+COUNTIF($E14:$R14,""))), (S13+S14+S15)/(45-(COUNTIF($E13:$R13,"")+COUNTIF($E14:$R14,"")+COUNTIF($E15:$R15,"")))))))),"0,00")</f>
        <v>0,45</v>
      </c>
    </row>
    <row r="16" spans="1:28" ht="15" customHeight="1" thickBot="1" x14ac:dyDescent="0.3">
      <c r="A16" s="60"/>
      <c r="B16" s="85"/>
      <c r="C16" s="86"/>
      <c r="D16" s="87"/>
      <c r="E16" s="70">
        <v>1</v>
      </c>
      <c r="F16" s="70">
        <v>3</v>
      </c>
      <c r="G16" s="70">
        <v>0</v>
      </c>
      <c r="H16" s="70">
        <v>2</v>
      </c>
      <c r="I16" s="70">
        <v>0</v>
      </c>
      <c r="J16" s="70">
        <v>1</v>
      </c>
      <c r="K16" s="70">
        <v>0</v>
      </c>
      <c r="L16" s="70">
        <v>0</v>
      </c>
      <c r="M16" s="70">
        <v>3</v>
      </c>
      <c r="N16" s="70">
        <v>0</v>
      </c>
      <c r="O16" s="56"/>
      <c r="P16" s="56"/>
      <c r="Q16" s="56"/>
      <c r="R16" s="56"/>
      <c r="S16" s="57">
        <f t="shared" si="0"/>
        <v>10</v>
      </c>
      <c r="T16" s="223">
        <v>6</v>
      </c>
      <c r="U16" s="203">
        <f>SUM(S16:S19)</f>
        <v>17</v>
      </c>
      <c r="V16" s="47">
        <f>COUNTIF($E16:$R16,0)+COUNTIF($E17:$R17,0)+COUNTIF($E18:$R18,0)+COUNTIF($E19:$R19,0)</f>
        <v>19</v>
      </c>
      <c r="W16" s="47">
        <f>COUNTIF($E16:$R16,1)+COUNTIF($E17:$R17,1)+COUNTIF($E18:$R18,1)+COUNTIF($E19:$R19,1)</f>
        <v>7</v>
      </c>
      <c r="X16" s="47">
        <f>COUNTIF($E16:$R16,2)+COUNTIF($E17:$R17,2)+COUNTIF($E18:$R18,2)+COUNTIF($E19:$R19,2)</f>
        <v>2</v>
      </c>
      <c r="Y16" s="47">
        <f>COUNTIF($E16:$R16,3)+COUNTIF($E17:$R17,3)+COUNTIF($E18:$R18,3)+COUNTIF($E19:$R19,3)</f>
        <v>2</v>
      </c>
      <c r="Z16" s="47">
        <f>COUNTIF($E16:$R16,5)+COUNTIF($E17:$R17,5)+COUNTIF($E18:$R18,5)+COUNTIF($E19:$R19,5)</f>
        <v>0</v>
      </c>
      <c r="AA16" s="48">
        <f>COUNTIF($E16:$R16,"5*")+COUNTIF($E17:$R17,"5*")+COUNTIF($E18:$R18,"5*")</f>
        <v>0</v>
      </c>
      <c r="AB16" s="49">
        <f>COUNTIF($E16:$R16,20)+COUNTIF($E17:$R17,20)+COUNTIF($E18:$R18,20)</f>
        <v>0</v>
      </c>
    </row>
    <row r="17" spans="1:28" ht="15.75" customHeight="1" thickBot="1" x14ac:dyDescent="0.3">
      <c r="A17" s="61">
        <v>103</v>
      </c>
      <c r="B17" s="127" t="s">
        <v>97</v>
      </c>
      <c r="C17" s="128" t="s">
        <v>32</v>
      </c>
      <c r="D17" s="90" t="s">
        <v>21</v>
      </c>
      <c r="E17" s="70">
        <v>0</v>
      </c>
      <c r="F17" s="70">
        <v>0</v>
      </c>
      <c r="G17" s="70">
        <v>0</v>
      </c>
      <c r="H17" s="70">
        <v>0</v>
      </c>
      <c r="I17" s="70">
        <v>1</v>
      </c>
      <c r="J17" s="70">
        <v>1</v>
      </c>
      <c r="K17" s="70">
        <v>0</v>
      </c>
      <c r="L17" s="70">
        <v>0</v>
      </c>
      <c r="M17" s="70">
        <v>1</v>
      </c>
      <c r="N17" s="70">
        <v>0</v>
      </c>
      <c r="O17" s="50"/>
      <c r="P17" s="50"/>
      <c r="Q17" s="50"/>
      <c r="R17" s="50"/>
      <c r="S17" s="51">
        <f t="shared" si="0"/>
        <v>3</v>
      </c>
      <c r="T17" s="224"/>
      <c r="U17" s="204"/>
      <c r="V17" s="53"/>
      <c r="W17" s="53"/>
      <c r="X17" s="53"/>
      <c r="Y17" s="53"/>
      <c r="Z17" s="53"/>
      <c r="AA17" s="54"/>
      <c r="AB17" s="55"/>
    </row>
    <row r="18" spans="1:28" ht="16.5" customHeight="1" thickBot="1" x14ac:dyDescent="0.3">
      <c r="A18" s="62"/>
      <c r="B18" s="88"/>
      <c r="C18" s="89"/>
      <c r="D18" s="185"/>
      <c r="E18" s="70">
        <v>0</v>
      </c>
      <c r="F18" s="70">
        <v>0</v>
      </c>
      <c r="G18" s="70">
        <v>0</v>
      </c>
      <c r="H18" s="70">
        <v>1</v>
      </c>
      <c r="I18" s="70">
        <v>1</v>
      </c>
      <c r="J18" s="70">
        <v>0</v>
      </c>
      <c r="K18" s="70">
        <v>0</v>
      </c>
      <c r="L18" s="70">
        <v>0</v>
      </c>
      <c r="M18" s="70">
        <v>2</v>
      </c>
      <c r="N18" s="70">
        <v>0</v>
      </c>
      <c r="O18" s="72"/>
      <c r="P18" s="72"/>
      <c r="Q18" s="72"/>
      <c r="R18" s="72"/>
      <c r="S18" s="73">
        <f t="shared" si="0"/>
        <v>4</v>
      </c>
      <c r="T18" s="224"/>
      <c r="U18" s="205">
        <v>0.4368055555555555</v>
      </c>
      <c r="V18" s="36" t="s">
        <v>3</v>
      </c>
      <c r="W18" s="37"/>
      <c r="X18" s="37"/>
      <c r="Y18" s="38"/>
      <c r="Z18" s="38"/>
      <c r="AA18" s="39"/>
      <c r="AB18" s="40" t="str">
        <f>TEXT( (U19-U18+0.00000000000001),"[hh].mm.ss")</f>
        <v>03.37.00</v>
      </c>
    </row>
    <row r="19" spans="1:28" ht="16.5" customHeight="1" thickBot="1" x14ac:dyDescent="0.3">
      <c r="A19" s="63"/>
      <c r="B19" s="91"/>
      <c r="C19" s="92"/>
      <c r="D19" s="186"/>
      <c r="E19" s="67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 t="str">
        <f t="shared" si="0"/>
        <v/>
      </c>
      <c r="T19" s="225"/>
      <c r="U19" s="205">
        <v>0.58750000000000002</v>
      </c>
      <c r="V19" s="41" t="s">
        <v>11</v>
      </c>
      <c r="W19" s="42"/>
      <c r="X19" s="42"/>
      <c r="Y19" s="43"/>
      <c r="Z19" s="44"/>
      <c r="AA19" s="45"/>
      <c r="AB19" s="46" t="str">
        <f>TEXT(IF($E17="","",(IF($E18="",S17/(15-(COUNTIF($E17:$R17,""))),(IF($E19="",(S17+S18)/(30-(COUNTIF($E17:$R17,"")+COUNTIF($E18:$R18,""))), (S17+S18+S19)/(45-(COUNTIF($E17:$R17,"")+COUNTIF($E18:$R18,"")+COUNTIF($E19:$R19,"")))))))),"0,00")</f>
        <v>0,32</v>
      </c>
    </row>
    <row r="20" spans="1:28" ht="15" customHeight="1" thickBot="1" x14ac:dyDescent="0.3">
      <c r="A20" s="60"/>
      <c r="B20" s="85"/>
      <c r="C20" s="86"/>
      <c r="D20" s="87"/>
      <c r="E20" s="70">
        <v>0</v>
      </c>
      <c r="F20" s="70">
        <v>5</v>
      </c>
      <c r="G20" s="70">
        <v>2</v>
      </c>
      <c r="H20" s="70">
        <v>0</v>
      </c>
      <c r="I20" s="70">
        <v>1</v>
      </c>
      <c r="J20" s="70">
        <v>2</v>
      </c>
      <c r="K20" s="70">
        <v>0</v>
      </c>
      <c r="L20" s="70">
        <v>0</v>
      </c>
      <c r="M20" s="70">
        <v>3</v>
      </c>
      <c r="N20" s="70">
        <v>0</v>
      </c>
      <c r="O20" s="56"/>
      <c r="P20" s="56"/>
      <c r="Q20" s="56"/>
      <c r="R20" s="56"/>
      <c r="S20" s="57">
        <f t="shared" si="0"/>
        <v>13</v>
      </c>
      <c r="T20" s="223">
        <v>9</v>
      </c>
      <c r="U20" s="203">
        <f>SUM(S20:S23)</f>
        <v>31</v>
      </c>
      <c r="V20" s="47">
        <f>COUNTIF($E20:$R20,0)+COUNTIF($E21:$R21,0)+COUNTIF($E22:$R22,0)+COUNTIF($E23:$R23,0)</f>
        <v>16</v>
      </c>
      <c r="W20" s="47">
        <f>COUNTIF($E20:$R20,1)+COUNTIF($E21:$R21,1)+COUNTIF($E22:$R22,1)+COUNTIF($E23:$R23,1)</f>
        <v>6</v>
      </c>
      <c r="X20" s="47">
        <f>COUNTIF($E20:$R20,2)+COUNTIF($E21:$R21,2)+COUNTIF($E22:$R22,2)+COUNTIF($E23:$R23,2)</f>
        <v>3</v>
      </c>
      <c r="Y20" s="47">
        <f>COUNTIF($E20:$R20,3)+COUNTIF($E21:$R21,3)+COUNTIF($E22:$R22,3)+COUNTIF($E23:$R23,3)</f>
        <v>3</v>
      </c>
      <c r="Z20" s="47">
        <f>COUNTIF($E20:$R20,5)+COUNTIF($E21:$R21,5)+COUNTIF($E22:$R22,5)+COUNTIF($E23:$R23,5)</f>
        <v>2</v>
      </c>
      <c r="AA20" s="48">
        <f>COUNTIF($E20:$R20,"5*")+COUNTIF($E21:$R21,"5*")+COUNTIF($E22:$R22,"5*")</f>
        <v>0</v>
      </c>
      <c r="AB20" s="49">
        <f>COUNTIF($E20:$R20,20)+COUNTIF($E21:$R21,20)+COUNTIF($E22:$R22,20)</f>
        <v>0</v>
      </c>
    </row>
    <row r="21" spans="1:28" ht="15.75" customHeight="1" thickBot="1" x14ac:dyDescent="0.3">
      <c r="A21" s="61">
        <v>104</v>
      </c>
      <c r="B21" s="127" t="s">
        <v>29</v>
      </c>
      <c r="C21" s="128" t="s">
        <v>30</v>
      </c>
      <c r="D21" s="90" t="s">
        <v>21</v>
      </c>
      <c r="E21" s="70">
        <v>0</v>
      </c>
      <c r="F21" s="70">
        <v>3</v>
      </c>
      <c r="G21" s="70">
        <v>0</v>
      </c>
      <c r="H21" s="70">
        <v>5</v>
      </c>
      <c r="I21" s="70">
        <v>0</v>
      </c>
      <c r="J21" s="70">
        <v>3</v>
      </c>
      <c r="K21" s="70">
        <v>0</v>
      </c>
      <c r="L21" s="70">
        <v>1</v>
      </c>
      <c r="M21" s="70">
        <v>1</v>
      </c>
      <c r="N21" s="70">
        <v>0</v>
      </c>
      <c r="O21" s="50"/>
      <c r="P21" s="50"/>
      <c r="Q21" s="50"/>
      <c r="R21" s="50"/>
      <c r="S21" s="51">
        <f t="shared" si="0"/>
        <v>13</v>
      </c>
      <c r="T21" s="224"/>
      <c r="U21" s="204"/>
      <c r="V21" s="53"/>
      <c r="W21" s="53"/>
      <c r="X21" s="53"/>
      <c r="Y21" s="53"/>
      <c r="Z21" s="53"/>
      <c r="AA21" s="54"/>
      <c r="AB21" s="55"/>
    </row>
    <row r="22" spans="1:28" ht="16.5" customHeight="1" thickBot="1" x14ac:dyDescent="0.3">
      <c r="A22" s="62"/>
      <c r="B22" s="88"/>
      <c r="C22" s="89"/>
      <c r="D22" s="90"/>
      <c r="E22" s="70">
        <v>1</v>
      </c>
      <c r="F22" s="70">
        <v>0</v>
      </c>
      <c r="G22" s="70">
        <v>0</v>
      </c>
      <c r="H22" s="70">
        <v>0</v>
      </c>
      <c r="I22" s="70">
        <v>2</v>
      </c>
      <c r="J22" s="70">
        <v>1</v>
      </c>
      <c r="K22" s="70">
        <v>0</v>
      </c>
      <c r="L22" s="70">
        <v>0</v>
      </c>
      <c r="M22" s="70">
        <v>1</v>
      </c>
      <c r="N22" s="70">
        <v>0</v>
      </c>
      <c r="O22" s="72"/>
      <c r="P22" s="72"/>
      <c r="Q22" s="72"/>
      <c r="R22" s="72"/>
      <c r="S22" s="73">
        <f t="shared" si="0"/>
        <v>5</v>
      </c>
      <c r="T22" s="224"/>
      <c r="U22" s="205">
        <v>0.4375</v>
      </c>
      <c r="V22" s="36" t="s">
        <v>3</v>
      </c>
      <c r="W22" s="37"/>
      <c r="X22" s="37"/>
      <c r="Y22" s="38"/>
      <c r="Z22" s="38"/>
      <c r="AA22" s="39"/>
      <c r="AB22" s="40" t="str">
        <f>TEXT( (U23-U22+0.00000000000001),"[hh].mm.ss")</f>
        <v>03.36.00</v>
      </c>
    </row>
    <row r="23" spans="1:28" ht="16.5" customHeight="1" thickBot="1" x14ac:dyDescent="0.3">
      <c r="A23" s="63"/>
      <c r="B23" s="91"/>
      <c r="C23" s="92"/>
      <c r="D23" s="93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9" t="str">
        <f t="shared" si="0"/>
        <v/>
      </c>
      <c r="T23" s="225"/>
      <c r="U23" s="205">
        <v>0.58750000000000002</v>
      </c>
      <c r="V23" s="41" t="s">
        <v>11</v>
      </c>
      <c r="W23" s="42"/>
      <c r="X23" s="42"/>
      <c r="Y23" s="43"/>
      <c r="Z23" s="44"/>
      <c r="AA23" s="45"/>
      <c r="AB23" s="46" t="str">
        <f>TEXT(IF($E21="","",(IF($E22="",S21/(15-(COUNTIF($E21:$R21,""))),(IF($E23="",(S21+S22)/(30-(COUNTIF($E21:$R21,"")+COUNTIF($E22:$R22,""))), (S21+S22+S23)/(45-(COUNTIF($E21:$R21,"")+COUNTIF($E22:$R22,"")+COUNTIF($E23:$R23,"")))))))),"0,00")</f>
        <v>0,82</v>
      </c>
    </row>
    <row r="24" spans="1:28" ht="15" customHeight="1" thickBot="1" x14ac:dyDescent="0.3">
      <c r="A24" s="60"/>
      <c r="B24" s="85"/>
      <c r="C24" s="86"/>
      <c r="D24" s="87"/>
      <c r="E24" s="150">
        <v>0</v>
      </c>
      <c r="F24" s="150">
        <v>5</v>
      </c>
      <c r="G24" s="150">
        <v>3</v>
      </c>
      <c r="H24" s="150">
        <v>5</v>
      </c>
      <c r="I24" s="150">
        <v>5</v>
      </c>
      <c r="J24" s="150">
        <v>5</v>
      </c>
      <c r="K24" s="150">
        <v>2</v>
      </c>
      <c r="L24" s="150">
        <v>0</v>
      </c>
      <c r="M24" s="150">
        <v>3</v>
      </c>
      <c r="N24" s="150">
        <v>2</v>
      </c>
      <c r="O24" s="56"/>
      <c r="P24" s="56"/>
      <c r="Q24" s="56"/>
      <c r="R24" s="56"/>
      <c r="S24" s="57">
        <f t="shared" si="0"/>
        <v>30</v>
      </c>
      <c r="T24" s="223">
        <v>18</v>
      </c>
      <c r="U24" s="203">
        <f>SUM(S24:S27)</f>
        <v>70</v>
      </c>
      <c r="V24" s="47">
        <f>COUNTIF($E24:$R24,0)+COUNTIF($E25:$R25,0)+COUNTIF($E26:$R26,0)+COUNTIF($E27:$R27,0)</f>
        <v>8</v>
      </c>
      <c r="W24" s="47">
        <f>COUNTIF($E24:$R24,1)+COUNTIF($E25:$R25,1)+COUNTIF($E26:$R26,1)+COUNTIF($E27:$R27,1)</f>
        <v>2</v>
      </c>
      <c r="X24" s="47">
        <f>COUNTIF($E24:$R24,2)+COUNTIF($E25:$R25,2)+COUNTIF($E26:$R26,2)+COUNTIF($E27:$R27,2)</f>
        <v>6</v>
      </c>
      <c r="Y24" s="47">
        <f>COUNTIF($E24:$R24,3)+COUNTIF($E25:$R25,3)+COUNTIF($E26:$R26,3)+COUNTIF($E27:$R27,3)</f>
        <v>7</v>
      </c>
      <c r="Z24" s="47">
        <f>COUNTIF($E24:$R24,5)+COUNTIF($E25:$R25,5)+COUNTIF($E26:$R26,5)+COUNTIF($E27:$R27,5)</f>
        <v>7</v>
      </c>
      <c r="AA24" s="48">
        <f>COUNTIF($E24:$R24,"5*")+COUNTIF($E25:$R25,"5*")+COUNTIF($E26:$R26,"5*")</f>
        <v>0</v>
      </c>
      <c r="AB24" s="49">
        <f>COUNTIF($E24:$R24,20)+COUNTIF($E25:$R25,20)+COUNTIF($E26:$R26,20)</f>
        <v>0</v>
      </c>
    </row>
    <row r="25" spans="1:28" ht="15.75" customHeight="1" thickBot="1" x14ac:dyDescent="0.3">
      <c r="A25" s="61">
        <v>105</v>
      </c>
      <c r="B25" s="127" t="s">
        <v>25</v>
      </c>
      <c r="C25" s="129" t="s">
        <v>98</v>
      </c>
      <c r="D25" s="90" t="s">
        <v>64</v>
      </c>
      <c r="E25" s="70">
        <v>0</v>
      </c>
      <c r="F25" s="70">
        <v>5</v>
      </c>
      <c r="G25" s="70">
        <v>0</v>
      </c>
      <c r="H25" s="70">
        <v>2</v>
      </c>
      <c r="I25" s="70">
        <v>3</v>
      </c>
      <c r="J25" s="70">
        <v>5</v>
      </c>
      <c r="K25" s="70">
        <v>0</v>
      </c>
      <c r="L25" s="70">
        <v>1</v>
      </c>
      <c r="M25" s="70">
        <v>2</v>
      </c>
      <c r="N25" s="70">
        <v>2</v>
      </c>
      <c r="O25" s="50"/>
      <c r="P25" s="50"/>
      <c r="Q25" s="50"/>
      <c r="R25" s="50"/>
      <c r="S25" s="51">
        <f t="shared" si="0"/>
        <v>20</v>
      </c>
      <c r="T25" s="224"/>
      <c r="U25" s="204"/>
      <c r="V25" s="53"/>
      <c r="W25" s="53"/>
      <c r="X25" s="53"/>
      <c r="Y25" s="53"/>
      <c r="Z25" s="53"/>
      <c r="AA25" s="54"/>
      <c r="AB25" s="55"/>
    </row>
    <row r="26" spans="1:28" ht="16.5" customHeight="1" thickBot="1" x14ac:dyDescent="0.3">
      <c r="A26" s="62"/>
      <c r="B26" s="88"/>
      <c r="C26" s="89"/>
      <c r="D26" s="90"/>
      <c r="E26" s="70">
        <v>1</v>
      </c>
      <c r="F26" s="70">
        <v>2</v>
      </c>
      <c r="G26" s="70">
        <v>3</v>
      </c>
      <c r="H26" s="70">
        <v>3</v>
      </c>
      <c r="I26" s="70">
        <v>0</v>
      </c>
      <c r="J26" s="70">
        <v>3</v>
      </c>
      <c r="K26" s="70">
        <v>0</v>
      </c>
      <c r="L26" s="70">
        <v>3</v>
      </c>
      <c r="M26" s="70">
        <v>5</v>
      </c>
      <c r="N26" s="70">
        <v>0</v>
      </c>
      <c r="O26" s="72"/>
      <c r="P26" s="72"/>
      <c r="Q26" s="72"/>
      <c r="R26" s="72"/>
      <c r="S26" s="73">
        <f t="shared" si="0"/>
        <v>20</v>
      </c>
      <c r="T26" s="224"/>
      <c r="U26" s="205">
        <v>0.4381944444444445</v>
      </c>
      <c r="V26" s="36" t="s">
        <v>3</v>
      </c>
      <c r="W26" s="37"/>
      <c r="X26" s="37"/>
      <c r="Y26" s="38"/>
      <c r="Z26" s="38"/>
      <c r="AA26" s="39"/>
      <c r="AB26" s="40" t="str">
        <f>TEXT( (U27-U26+0.00000000000001),"[hh].mm.ss")</f>
        <v>03.50.00</v>
      </c>
    </row>
    <row r="27" spans="1:28" ht="16.5" customHeight="1" thickBot="1" x14ac:dyDescent="0.3">
      <c r="A27" s="63"/>
      <c r="B27" s="91"/>
      <c r="C27" s="92"/>
      <c r="D27" s="93"/>
      <c r="E27" s="67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 t="str">
        <f t="shared" si="0"/>
        <v/>
      </c>
      <c r="T27" s="225"/>
      <c r="U27" s="205">
        <v>0.59791666666666665</v>
      </c>
      <c r="V27" s="41" t="s">
        <v>11</v>
      </c>
      <c r="W27" s="42"/>
      <c r="X27" s="42"/>
      <c r="Y27" s="43"/>
      <c r="Z27" s="44"/>
      <c r="AA27" s="45"/>
      <c r="AB27" s="46" t="str">
        <f>TEXT(IF($E25="","",(IF($E26="",S25/(15-(COUNTIF($E25:$R25,""))),(IF($E27="",(S25+S26)/(30-(COUNTIF($E25:$R25,"")+COUNTIF($E26:$R26,""))), (S25+S26+S27)/(45-(COUNTIF($E25:$R25,"")+COUNTIF($E26:$R26,"")+COUNTIF($E27:$R27,"")))))))),"0,00")</f>
        <v>1,82</v>
      </c>
    </row>
    <row r="28" spans="1:28" ht="15" customHeight="1" thickBot="1" x14ac:dyDescent="0.3">
      <c r="A28" s="60"/>
      <c r="B28" s="85"/>
      <c r="C28" s="86"/>
      <c r="D28" s="87"/>
      <c r="E28" s="70">
        <v>1</v>
      </c>
      <c r="F28" s="70">
        <v>3</v>
      </c>
      <c r="G28" s="70">
        <v>2</v>
      </c>
      <c r="H28" s="70">
        <v>5</v>
      </c>
      <c r="I28" s="70">
        <v>2</v>
      </c>
      <c r="J28" s="70">
        <v>5</v>
      </c>
      <c r="K28" s="70">
        <v>0</v>
      </c>
      <c r="L28" s="70">
        <v>1</v>
      </c>
      <c r="M28" s="70">
        <v>1</v>
      </c>
      <c r="N28" s="70">
        <v>2</v>
      </c>
      <c r="O28" s="56"/>
      <c r="P28" s="56"/>
      <c r="Q28" s="56"/>
      <c r="R28" s="56"/>
      <c r="S28" s="57">
        <f t="shared" si="0"/>
        <v>22</v>
      </c>
      <c r="T28" s="223">
        <v>15</v>
      </c>
      <c r="U28" s="203">
        <f>SUM(S28:S31)</f>
        <v>43</v>
      </c>
      <c r="V28" s="47">
        <f>COUNTIF($E28:$R28,0)+COUNTIF($E29:$R29,0)+COUNTIF($E30:$R30,0)+COUNTIF($E31:$R31,0)</f>
        <v>8</v>
      </c>
      <c r="W28" s="47">
        <f>COUNTIF($E28:$R28,1)+COUNTIF($E29:$R29,1)+COUNTIF($E30:$R30,1)+COUNTIF($E31:$R31,1)</f>
        <v>12</v>
      </c>
      <c r="X28" s="47">
        <f>COUNTIF($E28:$R28,2)+COUNTIF($E29:$R29,2)+COUNTIF($E30:$R30,2)+COUNTIF($E31:$R31,2)</f>
        <v>5</v>
      </c>
      <c r="Y28" s="47">
        <f>COUNTIF($E28:$R28,3)+COUNTIF($E29:$R29,3)+COUNTIF($E30:$R30,3)+COUNTIF($E31:$R31,3)</f>
        <v>2</v>
      </c>
      <c r="Z28" s="47">
        <f>COUNTIF($E28:$R28,5)+COUNTIF($E29:$R29,5)+COUNTIF($E30:$R30,5)+COUNTIF($E31:$R31,5)</f>
        <v>3</v>
      </c>
      <c r="AA28" s="48">
        <f>COUNTIF($E28:$R28,"5*")+COUNTIF($E29:$R29,"5*")+COUNTIF($E30:$R30,"5*")</f>
        <v>0</v>
      </c>
      <c r="AB28" s="49">
        <f>COUNTIF($E28:$R28,20)+COUNTIF($E29:$R29,20)+COUNTIF($E30:$R30,20)</f>
        <v>0</v>
      </c>
    </row>
    <row r="29" spans="1:28" ht="15.75" customHeight="1" thickBot="1" x14ac:dyDescent="0.3">
      <c r="A29" s="61">
        <v>106</v>
      </c>
      <c r="B29" s="130" t="s">
        <v>99</v>
      </c>
      <c r="C29" s="131" t="s">
        <v>100</v>
      </c>
      <c r="D29" s="90" t="s">
        <v>21</v>
      </c>
      <c r="E29" s="70">
        <v>1</v>
      </c>
      <c r="F29" s="70">
        <v>0</v>
      </c>
      <c r="G29" s="70">
        <v>1</v>
      </c>
      <c r="H29" s="70">
        <v>1</v>
      </c>
      <c r="I29" s="70">
        <v>3</v>
      </c>
      <c r="J29" s="70">
        <v>1</v>
      </c>
      <c r="K29" s="70">
        <v>5</v>
      </c>
      <c r="L29" s="70">
        <v>1</v>
      </c>
      <c r="M29" s="70">
        <v>0</v>
      </c>
      <c r="N29" s="70">
        <v>1</v>
      </c>
      <c r="O29" s="50"/>
      <c r="P29" s="50"/>
      <c r="Q29" s="50"/>
      <c r="R29" s="50"/>
      <c r="S29" s="51">
        <f t="shared" si="0"/>
        <v>14</v>
      </c>
      <c r="T29" s="224"/>
      <c r="U29" s="204"/>
      <c r="V29" s="53"/>
      <c r="W29" s="53"/>
      <c r="X29" s="53"/>
      <c r="Y29" s="53"/>
      <c r="Z29" s="53"/>
      <c r="AA29" s="54"/>
      <c r="AB29" s="55"/>
    </row>
    <row r="30" spans="1:28" ht="16.5" customHeight="1" thickBot="1" x14ac:dyDescent="0.3">
      <c r="A30" s="62"/>
      <c r="B30" s="88"/>
      <c r="C30" s="89"/>
      <c r="D30" s="90"/>
      <c r="E30" s="70">
        <v>1</v>
      </c>
      <c r="F30" s="70">
        <v>0</v>
      </c>
      <c r="G30" s="70">
        <v>1</v>
      </c>
      <c r="H30" s="70">
        <v>1</v>
      </c>
      <c r="I30" s="70">
        <v>2</v>
      </c>
      <c r="J30" s="70">
        <v>2</v>
      </c>
      <c r="K30" s="70">
        <v>0</v>
      </c>
      <c r="L30" s="70">
        <v>0</v>
      </c>
      <c r="M30" s="70">
        <v>0</v>
      </c>
      <c r="N30" s="70">
        <v>0</v>
      </c>
      <c r="O30" s="72"/>
      <c r="P30" s="72"/>
      <c r="Q30" s="72"/>
      <c r="R30" s="72"/>
      <c r="S30" s="73">
        <f t="shared" si="0"/>
        <v>7</v>
      </c>
      <c r="T30" s="224"/>
      <c r="U30" s="205">
        <v>0.43888888888888888</v>
      </c>
      <c r="V30" s="36" t="s">
        <v>3</v>
      </c>
      <c r="W30" s="37"/>
      <c r="X30" s="37"/>
      <c r="Y30" s="38"/>
      <c r="Z30" s="38"/>
      <c r="AA30" s="39"/>
      <c r="AB30" s="40" t="str">
        <f>TEXT( (U31-U30+0.00000000000001),"[hh].mm.ss")</f>
        <v>04.52.00</v>
      </c>
    </row>
    <row r="31" spans="1:28" ht="16.5" customHeight="1" thickBot="1" x14ac:dyDescent="0.3">
      <c r="A31" s="63"/>
      <c r="B31" s="91"/>
      <c r="C31" s="92"/>
      <c r="D31" s="93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9" t="str">
        <f t="shared" si="0"/>
        <v/>
      </c>
      <c r="T31" s="225"/>
      <c r="U31" s="205">
        <v>0.64166666666666672</v>
      </c>
      <c r="V31" s="41" t="s">
        <v>11</v>
      </c>
      <c r="W31" s="42"/>
      <c r="X31" s="42"/>
      <c r="Y31" s="43"/>
      <c r="Z31" s="44"/>
      <c r="AA31" s="45"/>
      <c r="AB31" s="46" t="str">
        <f>TEXT(IF($E29="","",(IF($E30="",S29/(15-(COUNTIF($E29:$R29,""))),(IF($E31="",(S29+S30)/(30-(COUNTIF($E29:$R29,"")+COUNTIF($E30:$R30,""))), (S29+S30+S31)/(45-(COUNTIF($E29:$R29,"")+COUNTIF($E30:$R30,"")+COUNTIF($E31:$R31,"")))))))),"0,00")</f>
        <v>0,95</v>
      </c>
    </row>
    <row r="32" spans="1:28" ht="15" customHeight="1" thickBot="1" x14ac:dyDescent="0.3">
      <c r="A32" s="60"/>
      <c r="B32" s="85"/>
      <c r="C32" s="86"/>
      <c r="D32" s="87"/>
      <c r="E32" s="70">
        <v>1</v>
      </c>
      <c r="F32" s="70">
        <v>2</v>
      </c>
      <c r="G32" s="70">
        <v>1</v>
      </c>
      <c r="H32" s="70">
        <v>0</v>
      </c>
      <c r="I32" s="70">
        <v>2</v>
      </c>
      <c r="J32" s="70">
        <v>1</v>
      </c>
      <c r="K32" s="70">
        <v>1</v>
      </c>
      <c r="L32" s="70">
        <v>2</v>
      </c>
      <c r="M32" s="70">
        <v>2</v>
      </c>
      <c r="N32" s="70">
        <v>0</v>
      </c>
      <c r="O32" s="56"/>
      <c r="P32" s="56"/>
      <c r="Q32" s="56"/>
      <c r="R32" s="56"/>
      <c r="S32" s="57">
        <f t="shared" si="0"/>
        <v>12</v>
      </c>
      <c r="T32" s="223">
        <v>16</v>
      </c>
      <c r="U32" s="203">
        <f>SUM(S32:S35)</f>
        <v>50</v>
      </c>
      <c r="V32" s="47">
        <f>COUNTIF($E32:$R32,0)+COUNTIF($E33:$R33,0)+COUNTIF($E34:$R34,0)+COUNTIF($E35:$R35,0)</f>
        <v>5</v>
      </c>
      <c r="W32" s="47">
        <f>COUNTIF($E32:$R32,1)+COUNTIF($E33:$R33,1)+COUNTIF($E34:$R34,1)+COUNTIF($E35:$R35,1)</f>
        <v>10</v>
      </c>
      <c r="X32" s="47">
        <f>COUNTIF($E32:$R32,2)+COUNTIF($E33:$R33,2)+COUNTIF($E34:$R34,2)+COUNTIF($E35:$R35,2)</f>
        <v>9</v>
      </c>
      <c r="Y32" s="47">
        <f>COUNTIF($E32:$R32,3)+COUNTIF($E33:$R33,3)+COUNTIF($E34:$R34,3)+COUNTIF($E35:$R35,3)</f>
        <v>4</v>
      </c>
      <c r="Z32" s="47">
        <f>COUNTIF($E32:$R32,5)+COUNTIF($E33:$R33,5)+COUNTIF($E34:$R34,5)+COUNTIF($E35:$R35,5)</f>
        <v>2</v>
      </c>
      <c r="AA32" s="48">
        <f>COUNTIF($E32:$R32,"5*")+COUNTIF($E33:$R33,"5*")+COUNTIF($E34:$R34,"5*")</f>
        <v>0</v>
      </c>
      <c r="AB32" s="49">
        <f>COUNTIF($E32:$R32,20)+COUNTIF($E33:$R33,20)+COUNTIF($E34:$R34,20)</f>
        <v>0</v>
      </c>
    </row>
    <row r="33" spans="1:28" ht="15.75" customHeight="1" thickBot="1" x14ac:dyDescent="0.3">
      <c r="A33" s="61">
        <v>107</v>
      </c>
      <c r="B33" s="130" t="s">
        <v>101</v>
      </c>
      <c r="C33" s="132" t="s">
        <v>102</v>
      </c>
      <c r="D33" s="90" t="s">
        <v>21</v>
      </c>
      <c r="E33" s="70">
        <v>5</v>
      </c>
      <c r="F33" s="70">
        <v>1</v>
      </c>
      <c r="G33" s="70">
        <v>1</v>
      </c>
      <c r="H33" s="70">
        <v>1</v>
      </c>
      <c r="I33" s="70">
        <v>3</v>
      </c>
      <c r="J33" s="70">
        <v>3</v>
      </c>
      <c r="K33" s="70">
        <v>3</v>
      </c>
      <c r="L33" s="70">
        <v>0</v>
      </c>
      <c r="M33" s="70">
        <v>1</v>
      </c>
      <c r="N33" s="70">
        <v>5</v>
      </c>
      <c r="O33" s="50"/>
      <c r="P33" s="50"/>
      <c r="Q33" s="50"/>
      <c r="R33" s="50"/>
      <c r="S33" s="51">
        <f t="shared" si="0"/>
        <v>23</v>
      </c>
      <c r="T33" s="224"/>
      <c r="U33" s="204"/>
      <c r="V33" s="53"/>
      <c r="W33" s="53"/>
      <c r="X33" s="53"/>
      <c r="Y33" s="53"/>
      <c r="Z33" s="53"/>
      <c r="AA33" s="54"/>
      <c r="AB33" s="55"/>
    </row>
    <row r="34" spans="1:28" ht="16.5" customHeight="1" thickBot="1" x14ac:dyDescent="0.3">
      <c r="A34" s="62"/>
      <c r="B34" s="88"/>
      <c r="C34" s="89"/>
      <c r="D34" s="90"/>
      <c r="E34" s="70">
        <v>2</v>
      </c>
      <c r="F34" s="70">
        <v>2</v>
      </c>
      <c r="G34" s="70">
        <v>2</v>
      </c>
      <c r="H34" s="70">
        <v>2</v>
      </c>
      <c r="I34" s="70">
        <v>2</v>
      </c>
      <c r="J34" s="70">
        <v>3</v>
      </c>
      <c r="K34" s="70">
        <v>0</v>
      </c>
      <c r="L34" s="70">
        <v>1</v>
      </c>
      <c r="M34" s="70">
        <v>1</v>
      </c>
      <c r="N34" s="70">
        <v>0</v>
      </c>
      <c r="O34" s="72"/>
      <c r="P34" s="72"/>
      <c r="Q34" s="72"/>
      <c r="R34" s="72"/>
      <c r="S34" s="73">
        <f t="shared" si="0"/>
        <v>15</v>
      </c>
      <c r="T34" s="224"/>
      <c r="U34" s="205">
        <v>0.43958333333333338</v>
      </c>
      <c r="V34" s="36" t="s">
        <v>3</v>
      </c>
      <c r="W34" s="37"/>
      <c r="X34" s="37"/>
      <c r="Y34" s="38"/>
      <c r="Z34" s="38"/>
      <c r="AA34" s="39"/>
      <c r="AB34" s="40" t="str">
        <f>TEXT( (U35-U34+0.00000000000001),"[hh].mm.ss")</f>
        <v>04.53.00</v>
      </c>
    </row>
    <row r="35" spans="1:28" ht="16.5" customHeight="1" thickBot="1" x14ac:dyDescent="0.3">
      <c r="A35" s="63"/>
      <c r="B35" s="91"/>
      <c r="C35" s="92"/>
      <c r="D35" s="93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9" t="str">
        <f t="shared" si="0"/>
        <v/>
      </c>
      <c r="T35" s="225"/>
      <c r="U35" s="205">
        <v>0.6430555555555556</v>
      </c>
      <c r="V35" s="41" t="s">
        <v>11</v>
      </c>
      <c r="W35" s="42"/>
      <c r="X35" s="42"/>
      <c r="Y35" s="43"/>
      <c r="Z35" s="44"/>
      <c r="AA35" s="45"/>
      <c r="AB35" s="46" t="str">
        <f>TEXT(IF($E33="","",(IF($E34="",S33/(15-(COUNTIF($E33:$R33,""))),(IF($E35="",(S33+S34)/(30-(COUNTIF($E33:$R33,"")+COUNTIF($E34:$R34,""))), (S33+S34+S35)/(45-(COUNTIF($E33:$R33,"")+COUNTIF($E34:$R34,"")+COUNTIF($E35:$R35,"")))))))),"0,00")</f>
        <v>1,73</v>
      </c>
    </row>
    <row r="36" spans="1:28" ht="15" customHeight="1" thickBot="1" x14ac:dyDescent="0.3">
      <c r="A36" s="60"/>
      <c r="B36" s="85"/>
      <c r="C36" s="86"/>
      <c r="D36" s="87"/>
      <c r="E36" s="70">
        <v>0</v>
      </c>
      <c r="F36" s="70">
        <v>0</v>
      </c>
      <c r="G36" s="70">
        <v>0</v>
      </c>
      <c r="H36" s="70">
        <v>0</v>
      </c>
      <c r="I36" s="70">
        <v>5</v>
      </c>
      <c r="J36" s="70">
        <v>5</v>
      </c>
      <c r="K36" s="70">
        <v>0</v>
      </c>
      <c r="L36" s="70">
        <v>2</v>
      </c>
      <c r="M36" s="70">
        <v>2</v>
      </c>
      <c r="N36" s="70">
        <v>0</v>
      </c>
      <c r="O36" s="56"/>
      <c r="P36" s="56"/>
      <c r="Q36" s="56"/>
      <c r="R36" s="56"/>
      <c r="S36" s="57">
        <f t="shared" si="0"/>
        <v>14</v>
      </c>
      <c r="T36" s="223">
        <v>14</v>
      </c>
      <c r="U36" s="203">
        <f>SUM(S36:S39)</f>
        <v>42</v>
      </c>
      <c r="V36" s="47">
        <f>COUNTIF($E36:$R36,0)+COUNTIF($E37:$R37,0)+COUNTIF($E38:$R38,0)+COUNTIF($E39:$R39,0)</f>
        <v>13</v>
      </c>
      <c r="W36" s="47">
        <f>COUNTIF($E36:$R36,1)+COUNTIF($E37:$R37,1)+COUNTIF($E38:$R38,1)+COUNTIF($E39:$R39,1)</f>
        <v>6</v>
      </c>
      <c r="X36" s="47">
        <f>COUNTIF($E36:$R36,2)+COUNTIF($E37:$R37,2)+COUNTIF($E38:$R38,2)+COUNTIF($E39:$R39,2)</f>
        <v>5</v>
      </c>
      <c r="Y36" s="47">
        <f>COUNTIF($E36:$R36,3)+COUNTIF($E37:$R37,3)+COUNTIF($E38:$R38,3)+COUNTIF($E39:$R39,3)</f>
        <v>2</v>
      </c>
      <c r="Z36" s="47">
        <f>COUNTIF($E36:$R36,5)+COUNTIF($E37:$R37,5)+COUNTIF($E38:$R38,5)+COUNTIF($E39:$R39,5)</f>
        <v>4</v>
      </c>
      <c r="AA36" s="48">
        <f>COUNTIF($E36:$R36,"5*")+COUNTIF($E37:$R37,"5*")+COUNTIF($E38:$R38,"5*")</f>
        <v>0</v>
      </c>
      <c r="AB36" s="49">
        <f>COUNTIF($E36:$R36,20)+COUNTIF($E37:$R37,20)+COUNTIF($E38:$R38,20)</f>
        <v>0</v>
      </c>
    </row>
    <row r="37" spans="1:28" ht="15.75" customHeight="1" thickBot="1" x14ac:dyDescent="0.3">
      <c r="A37" s="61">
        <v>108</v>
      </c>
      <c r="B37" s="133" t="s">
        <v>27</v>
      </c>
      <c r="C37" s="134" t="s">
        <v>34</v>
      </c>
      <c r="D37" s="90" t="s">
        <v>21</v>
      </c>
      <c r="E37" s="70">
        <v>1</v>
      </c>
      <c r="F37" s="70">
        <v>3</v>
      </c>
      <c r="G37" s="70">
        <v>1</v>
      </c>
      <c r="H37" s="70">
        <v>0</v>
      </c>
      <c r="I37" s="70">
        <v>1</v>
      </c>
      <c r="J37" s="70">
        <v>5</v>
      </c>
      <c r="K37" s="70">
        <v>0</v>
      </c>
      <c r="L37" s="70">
        <v>2</v>
      </c>
      <c r="M37" s="70">
        <v>2</v>
      </c>
      <c r="N37" s="70">
        <v>2</v>
      </c>
      <c r="O37" s="50"/>
      <c r="P37" s="50"/>
      <c r="Q37" s="50"/>
      <c r="R37" s="50"/>
      <c r="S37" s="51">
        <f t="shared" si="0"/>
        <v>17</v>
      </c>
      <c r="T37" s="224"/>
      <c r="U37" s="204"/>
      <c r="V37" s="53"/>
      <c r="W37" s="53"/>
      <c r="X37" s="53"/>
      <c r="Y37" s="53"/>
      <c r="Z37" s="53"/>
      <c r="AA37" s="54"/>
      <c r="AB37" s="55"/>
    </row>
    <row r="38" spans="1:28" ht="16.5" customHeight="1" thickBot="1" x14ac:dyDescent="0.3">
      <c r="A38" s="62"/>
      <c r="B38" s="88"/>
      <c r="C38" s="89"/>
      <c r="D38" s="90"/>
      <c r="E38" s="70">
        <v>0</v>
      </c>
      <c r="F38" s="70">
        <v>0</v>
      </c>
      <c r="G38" s="70">
        <v>1</v>
      </c>
      <c r="H38" s="70">
        <v>3</v>
      </c>
      <c r="I38" s="70">
        <v>1</v>
      </c>
      <c r="J38" s="70">
        <v>5</v>
      </c>
      <c r="K38" s="70">
        <v>0</v>
      </c>
      <c r="L38" s="70">
        <v>1</v>
      </c>
      <c r="M38" s="70">
        <v>0</v>
      </c>
      <c r="N38" s="70">
        <v>0</v>
      </c>
      <c r="O38" s="72"/>
      <c r="P38" s="72"/>
      <c r="Q38" s="72"/>
      <c r="R38" s="72"/>
      <c r="S38" s="73">
        <f t="shared" si="0"/>
        <v>11</v>
      </c>
      <c r="T38" s="224"/>
      <c r="U38" s="205">
        <v>0.44027777777777777</v>
      </c>
      <c r="V38" s="36" t="s">
        <v>3</v>
      </c>
      <c r="W38" s="37"/>
      <c r="X38" s="37"/>
      <c r="Y38" s="38"/>
      <c r="Z38" s="38"/>
      <c r="AA38" s="39"/>
      <c r="AB38" s="40" t="str">
        <f>TEXT( (U39-U38+0.00000000000001),"[hh].mm.ss")</f>
        <v>04.33.00</v>
      </c>
    </row>
    <row r="39" spans="1:28" ht="16.5" customHeight="1" thickBot="1" x14ac:dyDescent="0.3">
      <c r="A39" s="63"/>
      <c r="B39" s="91"/>
      <c r="C39" s="92"/>
      <c r="D39" s="9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9" t="str">
        <f t="shared" si="0"/>
        <v/>
      </c>
      <c r="T39" s="225"/>
      <c r="U39" s="205">
        <v>0.62986111111111109</v>
      </c>
      <c r="V39" s="41" t="s">
        <v>11</v>
      </c>
      <c r="W39" s="42"/>
      <c r="X39" s="42"/>
      <c r="Y39" s="43"/>
      <c r="Z39" s="44"/>
      <c r="AA39" s="45"/>
      <c r="AB39" s="46" t="str">
        <f>TEXT(IF($E37="","",(IF($E38="",S37/(15-(COUNTIF($E37:$R37,""))),(IF($E39="",(S37+S38)/(30-(COUNTIF($E37:$R37,"")+COUNTIF($E38:$R38,""))), (S37+S38+S39)/(45-(COUNTIF($E37:$R37,"")+COUNTIF($E38:$R38,"")+COUNTIF($E39:$R39,"")))))))),"0,00")</f>
        <v>1,27</v>
      </c>
    </row>
    <row r="40" spans="1:28" ht="15" customHeight="1" thickBot="1" x14ac:dyDescent="0.3">
      <c r="A40" s="60"/>
      <c r="B40" s="85"/>
      <c r="C40" s="86"/>
      <c r="D40" s="87"/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56"/>
      <c r="P40" s="56"/>
      <c r="Q40" s="56"/>
      <c r="R40" s="56"/>
      <c r="S40" s="57">
        <f t="shared" ref="S40:S71" si="1">IF(E40="","",SUM(E40:R40)+(COUNTIF(E40:R40,"5*")*5))</f>
        <v>0</v>
      </c>
      <c r="T40" s="223">
        <v>1</v>
      </c>
      <c r="U40" s="203">
        <f>SUM(S40:S43)</f>
        <v>0</v>
      </c>
      <c r="V40" s="47">
        <f>COUNTIF($E40:$R40,0)+COUNTIF($E41:$R41,0)+COUNTIF($E42:$R42,0)+COUNTIF($E43:$R43,0)</f>
        <v>30</v>
      </c>
      <c r="W40" s="47">
        <f>COUNTIF($E40:$R40,1)+COUNTIF($E41:$R41,1)+COUNTIF($E42:$R42,1)+COUNTIF($E43:$R43,1)</f>
        <v>0</v>
      </c>
      <c r="X40" s="47">
        <f>COUNTIF($E40:$R40,2)+COUNTIF($E41:$R41,2)+COUNTIF($E42:$R42,2)+COUNTIF($E43:$R43,2)</f>
        <v>0</v>
      </c>
      <c r="Y40" s="47">
        <f>COUNTIF($E40:$R40,3)+COUNTIF($E41:$R41,3)+COUNTIF($E42:$R42,3)+COUNTIF($E43:$R43,3)</f>
        <v>0</v>
      </c>
      <c r="Z40" s="47">
        <f>COUNTIF($E40:$R40,5)+COUNTIF($E41:$R41,5)+COUNTIF($E42:$R42,5)+COUNTIF($E43:$R43,5)</f>
        <v>0</v>
      </c>
      <c r="AA40" s="48">
        <f>COUNTIF($E40:$R40,"5*")+COUNTIF($E41:$R41,"5*")+COUNTIF($E42:$R42,"5*")</f>
        <v>0</v>
      </c>
      <c r="AB40" s="99">
        <f>COUNTIF($E40:$R40,20)+COUNTIF($E41:$R41,20)+COUNTIF($E42:$R42,20)</f>
        <v>0</v>
      </c>
    </row>
    <row r="41" spans="1:28" ht="15.75" customHeight="1" thickBot="1" x14ac:dyDescent="0.3">
      <c r="A41" s="61">
        <v>109</v>
      </c>
      <c r="B41" s="135" t="s">
        <v>103</v>
      </c>
      <c r="C41" s="136" t="s">
        <v>104</v>
      </c>
      <c r="D41" s="90" t="s">
        <v>21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50"/>
      <c r="P41" s="50"/>
      <c r="Q41" s="50"/>
      <c r="R41" s="50"/>
      <c r="S41" s="51">
        <f t="shared" si="1"/>
        <v>0</v>
      </c>
      <c r="T41" s="224"/>
      <c r="U41" s="204"/>
      <c r="V41" s="53"/>
      <c r="W41" s="53"/>
      <c r="X41" s="53"/>
      <c r="Y41" s="53"/>
      <c r="Z41" s="53"/>
      <c r="AA41" s="54"/>
      <c r="AB41" s="100"/>
    </row>
    <row r="42" spans="1:28" ht="16.5" customHeight="1" thickBot="1" x14ac:dyDescent="0.3">
      <c r="A42" s="62"/>
      <c r="B42" s="105"/>
      <c r="C42" s="89"/>
      <c r="D42" s="185"/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2"/>
      <c r="P42" s="72"/>
      <c r="Q42" s="72"/>
      <c r="R42" s="72"/>
      <c r="S42" s="73">
        <f t="shared" si="1"/>
        <v>0</v>
      </c>
      <c r="T42" s="224"/>
      <c r="U42" s="205">
        <v>0.44097222222222227</v>
      </c>
      <c r="V42" s="36" t="s">
        <v>3</v>
      </c>
      <c r="W42" s="37"/>
      <c r="X42" s="37"/>
      <c r="Y42" s="38"/>
      <c r="Z42" s="38"/>
      <c r="AA42" s="39"/>
      <c r="AB42" s="101" t="str">
        <f>TEXT( (U43-U42+0.00000000000001),"[hh].mm.ss")</f>
        <v>03.53.00</v>
      </c>
    </row>
    <row r="43" spans="1:28" ht="16.5" customHeight="1" thickBot="1" x14ac:dyDescent="0.3">
      <c r="A43" s="63"/>
      <c r="B43" s="91"/>
      <c r="C43" s="92"/>
      <c r="D43" s="93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75"/>
      <c r="P43" s="75"/>
      <c r="Q43" s="75"/>
      <c r="R43" s="75"/>
      <c r="S43" s="76" t="str">
        <f t="shared" si="1"/>
        <v/>
      </c>
      <c r="T43" s="225"/>
      <c r="U43" s="205">
        <v>0.60277777777777775</v>
      </c>
      <c r="V43" s="41" t="s">
        <v>11</v>
      </c>
      <c r="W43" s="42"/>
      <c r="X43" s="42"/>
      <c r="Y43" s="43"/>
      <c r="Z43" s="44"/>
      <c r="AA43" s="45"/>
      <c r="AB43" s="102" t="str">
        <f>TEXT(IF($E41="","",(IF($E42="",S41/(15-(COUNTIF($E41:$R41,""))),(IF($E43="",(S41+S42)/(30-(COUNTIF($E41:$R41,"")+COUNTIF($E42:$R42,""))), (S41+S42+S43)/(45-(COUNTIF($E41:$R41,"")+COUNTIF($E42:$R42,"")+COUNTIF($E43:$R43,"")))))))),"0,00")</f>
        <v>0,00</v>
      </c>
    </row>
    <row r="44" spans="1:28" ht="15" customHeight="1" thickBot="1" x14ac:dyDescent="0.3">
      <c r="A44" s="60"/>
      <c r="B44" s="85"/>
      <c r="C44" s="86"/>
      <c r="D44" s="87"/>
      <c r="E44" s="70">
        <v>0</v>
      </c>
      <c r="F44" s="70">
        <v>2</v>
      </c>
      <c r="G44" s="70">
        <v>1</v>
      </c>
      <c r="H44" s="70">
        <v>2</v>
      </c>
      <c r="I44" s="70">
        <v>3</v>
      </c>
      <c r="J44" s="70">
        <v>5</v>
      </c>
      <c r="K44" s="70">
        <v>0</v>
      </c>
      <c r="L44" s="70">
        <v>0</v>
      </c>
      <c r="M44" s="70">
        <v>2</v>
      </c>
      <c r="N44" s="70">
        <v>1</v>
      </c>
      <c r="O44" s="56"/>
      <c r="P44" s="56"/>
      <c r="Q44" s="56"/>
      <c r="R44" s="56"/>
      <c r="S44" s="57">
        <f t="shared" si="1"/>
        <v>16</v>
      </c>
      <c r="T44" s="223">
        <v>17</v>
      </c>
      <c r="U44" s="203">
        <f>SUM(S44:S47)</f>
        <v>52</v>
      </c>
      <c r="V44" s="47">
        <f>COUNTIF($E44:$R44,0)+COUNTIF($E45:$R45,0)+COUNTIF($E46:$R46,0)+COUNTIF($E47:$R47,0)</f>
        <v>9</v>
      </c>
      <c r="W44" s="47">
        <f>COUNTIF($E44:$R44,1)+COUNTIF($E45:$R45,1)+COUNTIF($E46:$R46,1)+COUNTIF($E47:$R47,1)</f>
        <v>4</v>
      </c>
      <c r="X44" s="47">
        <f>COUNTIF($E44:$R44,2)+COUNTIF($E45:$R45,2)+COUNTIF($E46:$R46,2)+COUNTIF($E47:$R47,2)</f>
        <v>9</v>
      </c>
      <c r="Y44" s="47">
        <f>COUNTIF($E44:$R44,3)+COUNTIF($E45:$R45,3)+COUNTIF($E46:$R46,3)+COUNTIF($E47:$R47,3)</f>
        <v>5</v>
      </c>
      <c r="Z44" s="47">
        <f>COUNTIF($E44:$R44,5)+COUNTIF($E45:$R45,5)+COUNTIF($E46:$R46,5)+COUNTIF($E47:$R47,5)</f>
        <v>3</v>
      </c>
      <c r="AA44" s="48">
        <f>COUNTIF($E44:$R44,"5*")+COUNTIF($E45:$R45,"5*")+COUNTIF($E46:$R46,"5*")</f>
        <v>0</v>
      </c>
      <c r="AB44" s="49">
        <f>COUNTIF($E44:$R44,20)+COUNTIF($E45:$R45,20)+COUNTIF($E46:$R46,20)</f>
        <v>0</v>
      </c>
    </row>
    <row r="45" spans="1:28" ht="15.75" customHeight="1" thickBot="1" x14ac:dyDescent="0.3">
      <c r="A45" s="61">
        <v>110</v>
      </c>
      <c r="B45" s="135" t="s">
        <v>31</v>
      </c>
      <c r="C45" s="136" t="s">
        <v>34</v>
      </c>
      <c r="D45" s="90" t="s">
        <v>21</v>
      </c>
      <c r="E45" s="70">
        <v>0</v>
      </c>
      <c r="F45" s="70">
        <v>2</v>
      </c>
      <c r="G45" s="70">
        <v>2</v>
      </c>
      <c r="H45" s="70">
        <v>2</v>
      </c>
      <c r="I45" s="70">
        <v>2</v>
      </c>
      <c r="J45" s="70">
        <v>5</v>
      </c>
      <c r="K45" s="70">
        <v>0</v>
      </c>
      <c r="L45" s="70">
        <v>0</v>
      </c>
      <c r="M45" s="70">
        <v>3</v>
      </c>
      <c r="N45" s="70">
        <v>0</v>
      </c>
      <c r="O45" s="50"/>
      <c r="P45" s="50"/>
      <c r="Q45" s="50"/>
      <c r="R45" s="50"/>
      <c r="S45" s="51">
        <f t="shared" si="1"/>
        <v>16</v>
      </c>
      <c r="T45" s="224"/>
      <c r="U45" s="204"/>
      <c r="V45" s="53"/>
      <c r="W45" s="53"/>
      <c r="X45" s="53"/>
      <c r="Y45" s="53"/>
      <c r="Z45" s="53"/>
      <c r="AA45" s="54"/>
      <c r="AB45" s="55"/>
    </row>
    <row r="46" spans="1:28" ht="16.5" customHeight="1" thickBot="1" x14ac:dyDescent="0.3">
      <c r="A46" s="62"/>
      <c r="B46" s="88"/>
      <c r="C46" s="89"/>
      <c r="D46" s="90"/>
      <c r="E46" s="70">
        <v>1</v>
      </c>
      <c r="F46" s="70">
        <v>1</v>
      </c>
      <c r="G46" s="70">
        <v>2</v>
      </c>
      <c r="H46" s="70">
        <v>3</v>
      </c>
      <c r="I46" s="70">
        <v>3</v>
      </c>
      <c r="J46" s="70">
        <v>5</v>
      </c>
      <c r="K46" s="70">
        <v>0</v>
      </c>
      <c r="L46" s="70">
        <v>2</v>
      </c>
      <c r="M46" s="70">
        <v>3</v>
      </c>
      <c r="N46" s="70">
        <v>0</v>
      </c>
      <c r="O46" s="72"/>
      <c r="P46" s="72"/>
      <c r="Q46" s="72"/>
      <c r="R46" s="72"/>
      <c r="S46" s="73">
        <f t="shared" si="1"/>
        <v>20</v>
      </c>
      <c r="T46" s="224"/>
      <c r="U46" s="205">
        <v>0.44166666666666665</v>
      </c>
      <c r="V46" s="36" t="s">
        <v>3</v>
      </c>
      <c r="W46" s="37"/>
      <c r="X46" s="37"/>
      <c r="Y46" s="38"/>
      <c r="Z46" s="38"/>
      <c r="AA46" s="39"/>
      <c r="AB46" s="40" t="str">
        <f>TEXT( (U47-U46+0.00000000000001),"[hh].mm.ss")</f>
        <v>04.31.00</v>
      </c>
    </row>
    <row r="47" spans="1:28" ht="16.5" customHeight="1" thickBot="1" x14ac:dyDescent="0.3">
      <c r="A47" s="63"/>
      <c r="B47" s="91"/>
      <c r="C47" s="92"/>
      <c r="D47" s="93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9" t="str">
        <f t="shared" si="1"/>
        <v/>
      </c>
      <c r="T47" s="225"/>
      <c r="U47" s="205">
        <v>0.62986111111111109</v>
      </c>
      <c r="V47" s="41" t="s">
        <v>11</v>
      </c>
      <c r="W47" s="42"/>
      <c r="X47" s="42"/>
      <c r="Y47" s="43"/>
      <c r="Z47" s="44"/>
      <c r="AA47" s="45"/>
      <c r="AB47" s="46" t="str">
        <f>TEXT(IF($E45="","",(IF($E46="",S45/(15-(COUNTIF($E45:$R45,""))),(IF($E47="",(S45+S46)/(30-(COUNTIF($E45:$R45,"")+COUNTIF($E46:$R46,""))), (S45+S46+S47)/(45-(COUNTIF($E45:$R45,"")+COUNTIF($E46:$R46,"")+COUNTIF($E47:$R47,"")))))))),"0,00")</f>
        <v>1,64</v>
      </c>
    </row>
    <row r="48" spans="1:28" ht="15" customHeight="1" thickBot="1" x14ac:dyDescent="0.3">
      <c r="A48" s="60"/>
      <c r="B48" s="85"/>
      <c r="C48" s="86"/>
      <c r="D48" s="87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2</v>
      </c>
      <c r="K48" s="70">
        <v>0</v>
      </c>
      <c r="L48" s="70">
        <v>0</v>
      </c>
      <c r="M48" s="70">
        <v>0</v>
      </c>
      <c r="N48" s="70">
        <v>0</v>
      </c>
      <c r="O48" s="56"/>
      <c r="P48" s="56"/>
      <c r="Q48" s="56"/>
      <c r="R48" s="56"/>
      <c r="S48" s="57">
        <f t="shared" si="1"/>
        <v>2</v>
      </c>
      <c r="T48" s="223">
        <v>3</v>
      </c>
      <c r="U48" s="203">
        <f>SUM(S48:S51)</f>
        <v>8</v>
      </c>
      <c r="V48" s="47">
        <f>COUNTIF($E48:$R48,0)+COUNTIF($E49:$R49,0)+COUNTIF($E50:$R50,0)+COUNTIF($E51:$R51,0)</f>
        <v>25</v>
      </c>
      <c r="W48" s="47">
        <f>COUNTIF($E48:$R48,1)+COUNTIF($E49:$R49,1)+COUNTIF($E50:$R50,1)+COUNTIF($E51:$R51,1)</f>
        <v>3</v>
      </c>
      <c r="X48" s="47">
        <f>COUNTIF($E48:$R48,2)+COUNTIF($E49:$R49,2)+COUNTIF($E50:$R50,2)+COUNTIF($E51:$R51,2)</f>
        <v>1</v>
      </c>
      <c r="Y48" s="47">
        <f>COUNTIF($E48:$R48,3)+COUNTIF($E49:$R49,3)+COUNTIF($E50:$R50,3)+COUNTIF($E51:$R51,3)</f>
        <v>1</v>
      </c>
      <c r="Z48" s="47">
        <f>COUNTIF($E48:$R48,5)+COUNTIF($E49:$R49,5)+COUNTIF($E50:$R50,5)+COUNTIF($E51:$R51,5)</f>
        <v>0</v>
      </c>
      <c r="AA48" s="48">
        <f>COUNTIF($E48:$R48,"5*")+COUNTIF($E49:$R49,"5*")+COUNTIF($E50:$R50,"5*")</f>
        <v>0</v>
      </c>
      <c r="AB48" s="49">
        <f>COUNTIF($E48:$R48,20)+COUNTIF($E49:$R49,20)+COUNTIF($E50:$R50,20)</f>
        <v>0</v>
      </c>
    </row>
    <row r="49" spans="1:28" ht="15.75" customHeight="1" thickBot="1" x14ac:dyDescent="0.3">
      <c r="A49" s="61">
        <v>111</v>
      </c>
      <c r="B49" s="135" t="s">
        <v>105</v>
      </c>
      <c r="C49" s="136" t="s">
        <v>68</v>
      </c>
      <c r="D49" s="90" t="s">
        <v>65</v>
      </c>
      <c r="E49" s="150">
        <v>0</v>
      </c>
      <c r="F49" s="150">
        <v>1</v>
      </c>
      <c r="G49" s="150">
        <v>0</v>
      </c>
      <c r="H49" s="150">
        <v>1</v>
      </c>
      <c r="I49" s="150">
        <v>0</v>
      </c>
      <c r="J49" s="150">
        <v>3</v>
      </c>
      <c r="K49" s="150">
        <v>0</v>
      </c>
      <c r="L49" s="150">
        <v>0</v>
      </c>
      <c r="M49" s="150">
        <v>0</v>
      </c>
      <c r="N49" s="150">
        <v>0</v>
      </c>
      <c r="O49" s="50"/>
      <c r="P49" s="50"/>
      <c r="Q49" s="50"/>
      <c r="R49" s="50"/>
      <c r="S49" s="51">
        <f t="shared" si="1"/>
        <v>5</v>
      </c>
      <c r="T49" s="224"/>
      <c r="U49" s="204"/>
      <c r="V49" s="53"/>
      <c r="W49" s="53"/>
      <c r="X49" s="53"/>
      <c r="Y49" s="53"/>
      <c r="Z49" s="53"/>
      <c r="AA49" s="54"/>
      <c r="AB49" s="55"/>
    </row>
    <row r="50" spans="1:28" ht="16.5" customHeight="1" thickBot="1" x14ac:dyDescent="0.3">
      <c r="A50" s="62"/>
      <c r="B50" s="88"/>
      <c r="C50" s="89"/>
      <c r="D50" s="90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1</v>
      </c>
      <c r="N50" s="70">
        <v>0</v>
      </c>
      <c r="O50" s="72"/>
      <c r="P50" s="72"/>
      <c r="Q50" s="72"/>
      <c r="R50" s="72"/>
      <c r="S50" s="73">
        <f t="shared" si="1"/>
        <v>1</v>
      </c>
      <c r="T50" s="224"/>
      <c r="U50" s="205">
        <v>0.44236111111111115</v>
      </c>
      <c r="V50" s="36" t="s">
        <v>3</v>
      </c>
      <c r="W50" s="37"/>
      <c r="X50" s="37"/>
      <c r="Y50" s="38"/>
      <c r="Z50" s="38"/>
      <c r="AA50" s="39"/>
      <c r="AB50" s="40" t="str">
        <f>TEXT( (U51-U50+0.00000000000001),"[hh].mm.ss")</f>
        <v>04.06.00</v>
      </c>
    </row>
    <row r="51" spans="1:28" ht="16.5" customHeight="1" thickBot="1" x14ac:dyDescent="0.3">
      <c r="A51" s="63"/>
      <c r="B51" s="91"/>
      <c r="C51" s="92"/>
      <c r="D51" s="93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9" t="str">
        <f t="shared" si="1"/>
        <v/>
      </c>
      <c r="T51" s="225"/>
      <c r="U51" s="205">
        <v>0.61319444444444449</v>
      </c>
      <c r="V51" s="41" t="s">
        <v>11</v>
      </c>
      <c r="W51" s="42"/>
      <c r="X51" s="42"/>
      <c r="Y51" s="43"/>
      <c r="Z51" s="44"/>
      <c r="AA51" s="45"/>
      <c r="AB51" s="46" t="str">
        <f>TEXT(IF($E49="","",(IF($E50="",S49/(15-(COUNTIF($E49:$R49,""))),(IF($E51="",(S49+S50)/(30-(COUNTIF($E49:$R49,"")+COUNTIF($E50:$R50,""))), (S49+S50+S51)/(45-(COUNTIF($E49:$R49,"")+COUNTIF($E50:$R50,"")+COUNTIF($E51:$R51,"")))))))),"0,00")</f>
        <v>0,27</v>
      </c>
    </row>
    <row r="52" spans="1:28" ht="15" customHeight="1" thickBot="1" x14ac:dyDescent="0.3">
      <c r="A52" s="60"/>
      <c r="B52" s="85"/>
      <c r="C52" s="86"/>
      <c r="D52" s="87"/>
      <c r="E52" s="70">
        <v>0</v>
      </c>
      <c r="F52" s="70">
        <v>3</v>
      </c>
      <c r="G52" s="70">
        <v>1</v>
      </c>
      <c r="H52" s="70">
        <v>3</v>
      </c>
      <c r="I52" s="70">
        <v>1</v>
      </c>
      <c r="J52" s="70">
        <v>3</v>
      </c>
      <c r="K52" s="70">
        <v>0</v>
      </c>
      <c r="L52" s="70">
        <v>0</v>
      </c>
      <c r="M52" s="70">
        <v>0</v>
      </c>
      <c r="N52" s="70">
        <v>0</v>
      </c>
      <c r="O52" s="56"/>
      <c r="P52" s="56"/>
      <c r="Q52" s="56"/>
      <c r="R52" s="56"/>
      <c r="S52" s="57">
        <f t="shared" si="1"/>
        <v>11</v>
      </c>
      <c r="T52" s="223">
        <v>11</v>
      </c>
      <c r="U52" s="203">
        <f>SUM(S52:S55)</f>
        <v>34</v>
      </c>
      <c r="V52" s="47">
        <f>COUNTIF($E52:$R52,0)+COUNTIF($E53:$R53,0)+COUNTIF($E54:$R54,0)+COUNTIF($E55:$R55,0)</f>
        <v>12</v>
      </c>
      <c r="W52" s="47">
        <f>COUNTIF($E52:$R52,1)+COUNTIF($E53:$R53,1)+COUNTIF($E54:$R54,1)+COUNTIF($E55:$R55,1)</f>
        <v>10</v>
      </c>
      <c r="X52" s="47">
        <f>COUNTIF($E52:$R52,2)+COUNTIF($E53:$R53,2)+COUNTIF($E54:$R54,2)+COUNTIF($E55:$R55,2)</f>
        <v>2</v>
      </c>
      <c r="Y52" s="47">
        <f>COUNTIF($E52:$R52,3)+COUNTIF($E53:$R53,3)+COUNTIF($E54:$R54,3)+COUNTIF($E55:$R55,3)</f>
        <v>5</v>
      </c>
      <c r="Z52" s="47">
        <f>COUNTIF($E52:$R52,5)+COUNTIF($E53:$R53,5)+COUNTIF($E54:$R54,5)+COUNTIF($E55:$R55,5)</f>
        <v>1</v>
      </c>
      <c r="AA52" s="48">
        <f>COUNTIF($E52:$R52,"5*")+COUNTIF($E53:$R53,"5*")+COUNTIF($E54:$R54,"5*")</f>
        <v>0</v>
      </c>
      <c r="AB52" s="49">
        <f>COUNTIF($E52:$R52,20)+COUNTIF($E53:$R53,20)+COUNTIF($E54:$R54,20)</f>
        <v>0</v>
      </c>
    </row>
    <row r="53" spans="1:28" ht="15.75" customHeight="1" thickBot="1" x14ac:dyDescent="0.3">
      <c r="A53" s="61">
        <v>112</v>
      </c>
      <c r="B53" s="135" t="s">
        <v>106</v>
      </c>
      <c r="C53" s="136" t="s">
        <v>87</v>
      </c>
      <c r="D53" s="90" t="s">
        <v>65</v>
      </c>
      <c r="E53" s="70">
        <v>5</v>
      </c>
      <c r="F53" s="70">
        <v>1</v>
      </c>
      <c r="G53" s="70">
        <v>1</v>
      </c>
      <c r="H53" s="70">
        <v>1</v>
      </c>
      <c r="I53" s="70">
        <v>1</v>
      </c>
      <c r="J53" s="70">
        <v>3</v>
      </c>
      <c r="K53" s="70">
        <v>0</v>
      </c>
      <c r="L53" s="70">
        <v>0</v>
      </c>
      <c r="M53" s="70">
        <v>2</v>
      </c>
      <c r="N53" s="70">
        <v>0</v>
      </c>
      <c r="O53" s="50"/>
      <c r="P53" s="50"/>
      <c r="Q53" s="50"/>
      <c r="R53" s="50"/>
      <c r="S53" s="51">
        <f t="shared" si="1"/>
        <v>14</v>
      </c>
      <c r="T53" s="224"/>
      <c r="U53" s="204"/>
      <c r="V53" s="53"/>
      <c r="W53" s="53"/>
      <c r="X53" s="53"/>
      <c r="Y53" s="53"/>
      <c r="Z53" s="53"/>
      <c r="AA53" s="54"/>
      <c r="AB53" s="55"/>
    </row>
    <row r="54" spans="1:28" ht="16.5" customHeight="1" thickBot="1" x14ac:dyDescent="0.3">
      <c r="A54" s="62"/>
      <c r="B54" s="88"/>
      <c r="C54" s="89"/>
      <c r="D54" s="90"/>
      <c r="E54" s="70">
        <v>1</v>
      </c>
      <c r="F54" s="70">
        <v>3</v>
      </c>
      <c r="G54" s="70">
        <v>1</v>
      </c>
      <c r="H54" s="70">
        <v>0</v>
      </c>
      <c r="I54" s="70">
        <v>1</v>
      </c>
      <c r="J54" s="70">
        <v>0</v>
      </c>
      <c r="K54" s="70">
        <v>0</v>
      </c>
      <c r="L54" s="70">
        <v>1</v>
      </c>
      <c r="M54" s="70">
        <v>2</v>
      </c>
      <c r="N54" s="70">
        <v>0</v>
      </c>
      <c r="O54" s="72"/>
      <c r="P54" s="72"/>
      <c r="Q54" s="72"/>
      <c r="R54" s="72"/>
      <c r="S54" s="73">
        <f t="shared" si="1"/>
        <v>9</v>
      </c>
      <c r="T54" s="224"/>
      <c r="U54" s="205">
        <v>0.44305555555555554</v>
      </c>
      <c r="V54" s="36" t="s">
        <v>3</v>
      </c>
      <c r="W54" s="37"/>
      <c r="X54" s="37"/>
      <c r="Y54" s="38"/>
      <c r="Z54" s="38"/>
      <c r="AA54" s="39"/>
      <c r="AB54" s="40" t="str">
        <f>TEXT( (U55-U54+0.00000000000001),"[hh].mm.ss")</f>
        <v>03.22.00</v>
      </c>
    </row>
    <row r="55" spans="1:28" ht="16.5" customHeight="1" thickBot="1" x14ac:dyDescent="0.3">
      <c r="A55" s="63"/>
      <c r="B55" s="91"/>
      <c r="C55" s="92"/>
      <c r="D55" s="93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9" t="str">
        <f t="shared" si="1"/>
        <v/>
      </c>
      <c r="T55" s="225"/>
      <c r="U55" s="205">
        <v>0.58333333333333337</v>
      </c>
      <c r="V55" s="41" t="s">
        <v>11</v>
      </c>
      <c r="W55" s="42"/>
      <c r="X55" s="42"/>
      <c r="Y55" s="43"/>
      <c r="Z55" s="44"/>
      <c r="AA55" s="45"/>
      <c r="AB55" s="46" t="str">
        <f>TEXT(IF($E53="","",(IF($E54="",S53/(15-(COUNTIF($E53:$R53,""))),(IF($E55="",(S53+S54)/(30-(COUNTIF($E53:$R53,"")+COUNTIF($E54:$R54,""))), (S53+S54+S55)/(45-(COUNTIF($E53:$R53,"")+COUNTIF($E54:$R54,"")+COUNTIF($E55:$R55,"")))))))),"0,00")</f>
        <v>1,05</v>
      </c>
    </row>
    <row r="56" spans="1:28" ht="15" customHeight="1" thickBot="1" x14ac:dyDescent="0.3">
      <c r="A56" s="60"/>
      <c r="B56" s="85"/>
      <c r="C56" s="86"/>
      <c r="D56" s="87"/>
      <c r="E56" s="70">
        <v>0</v>
      </c>
      <c r="F56" s="70">
        <v>0</v>
      </c>
      <c r="G56" s="70">
        <v>0</v>
      </c>
      <c r="H56" s="70">
        <v>0</v>
      </c>
      <c r="I56" s="70">
        <v>1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56"/>
      <c r="P56" s="56"/>
      <c r="Q56" s="56"/>
      <c r="R56" s="56"/>
      <c r="S56" s="57">
        <f t="shared" si="1"/>
        <v>1</v>
      </c>
      <c r="T56" s="223">
        <v>2</v>
      </c>
      <c r="U56" s="203">
        <f>SUM(S56:S59)</f>
        <v>3</v>
      </c>
      <c r="V56" s="47">
        <f>COUNTIF($E56:$R56,0)+COUNTIF($E57:$R57,0)+COUNTIF($E58:$R58,0)+COUNTIF($E59:$R59,0)</f>
        <v>27</v>
      </c>
      <c r="W56" s="47">
        <f>COUNTIF($E56:$R56,1)+COUNTIF($E57:$R57,1)+COUNTIF($E58:$R58,1)+COUNTIF($E59:$R59,1)</f>
        <v>3</v>
      </c>
      <c r="X56" s="47">
        <f>COUNTIF($E56:$R56,2)+COUNTIF($E57:$R57,2)+COUNTIF($E58:$R58,2)+COUNTIF($E59:$R59,2)</f>
        <v>0</v>
      </c>
      <c r="Y56" s="47">
        <f>COUNTIF($E56:$R56,3)+COUNTIF($E57:$R57,3)+COUNTIF($E58:$R58,3)+COUNTIF($E59:$R59,3)</f>
        <v>0</v>
      </c>
      <c r="Z56" s="47">
        <f>COUNTIF($E56:$R56,5)+COUNTIF($E57:$R57,5)+COUNTIF($E58:$R58,5)+COUNTIF($E59:$R59,5)</f>
        <v>0</v>
      </c>
      <c r="AA56" s="48">
        <f>COUNTIF($E56:$R56,"5*")+COUNTIF($E57:$R57,"5*")+COUNTIF($E58:$R58,"5*")</f>
        <v>0</v>
      </c>
      <c r="AB56" s="49">
        <f>COUNTIF($E56:$R56,20)+COUNTIF($E57:$R57,20)+COUNTIF($E58:$R58,20)</f>
        <v>0</v>
      </c>
    </row>
    <row r="57" spans="1:28" ht="15.75" customHeight="1" thickBot="1" x14ac:dyDescent="0.3">
      <c r="A57" s="61">
        <v>113</v>
      </c>
      <c r="B57" s="135" t="s">
        <v>107</v>
      </c>
      <c r="C57" s="136" t="s">
        <v>89</v>
      </c>
      <c r="D57" s="90" t="s">
        <v>64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1</v>
      </c>
      <c r="K57" s="70">
        <v>0</v>
      </c>
      <c r="L57" s="70">
        <v>0</v>
      </c>
      <c r="M57" s="70">
        <v>0</v>
      </c>
      <c r="N57" s="70">
        <v>0</v>
      </c>
      <c r="O57" s="50"/>
      <c r="P57" s="50"/>
      <c r="Q57" s="50"/>
      <c r="R57" s="50"/>
      <c r="S57" s="51">
        <f t="shared" si="1"/>
        <v>1</v>
      </c>
      <c r="T57" s="224"/>
      <c r="U57" s="204"/>
      <c r="V57" s="53"/>
      <c r="W57" s="53"/>
      <c r="X57" s="53"/>
      <c r="Y57" s="53"/>
      <c r="Z57" s="53"/>
      <c r="AA57" s="54"/>
      <c r="AB57" s="55"/>
    </row>
    <row r="58" spans="1:28" ht="16.5" customHeight="1" thickBot="1" x14ac:dyDescent="0.3">
      <c r="A58" s="62"/>
      <c r="B58" s="88"/>
      <c r="C58" s="89"/>
      <c r="D58" s="90"/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1</v>
      </c>
      <c r="N58" s="70">
        <v>0</v>
      </c>
      <c r="O58" s="72"/>
      <c r="P58" s="72"/>
      <c r="Q58" s="72"/>
      <c r="R58" s="72"/>
      <c r="S58" s="73">
        <f t="shared" si="1"/>
        <v>1</v>
      </c>
      <c r="T58" s="224"/>
      <c r="U58" s="205">
        <v>0.44375000000000003</v>
      </c>
      <c r="V58" s="36" t="s">
        <v>3</v>
      </c>
      <c r="W58" s="37"/>
      <c r="X58" s="37"/>
      <c r="Y58" s="38"/>
      <c r="Z58" s="38"/>
      <c r="AA58" s="39"/>
      <c r="AB58" s="40" t="str">
        <f>TEXT( (U59-U58+0.00000000000001),"[hh].mm.ss")</f>
        <v>04.01.00</v>
      </c>
    </row>
    <row r="59" spans="1:28" ht="16.5" customHeight="1" thickBot="1" x14ac:dyDescent="0.3">
      <c r="A59" s="63"/>
      <c r="B59" s="91"/>
      <c r="C59" s="92"/>
      <c r="D59" s="93"/>
      <c r="E59" s="67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9" t="str">
        <f t="shared" si="1"/>
        <v/>
      </c>
      <c r="T59" s="225"/>
      <c r="U59" s="205">
        <v>0.61111111111111105</v>
      </c>
      <c r="V59" s="41" t="s">
        <v>11</v>
      </c>
      <c r="W59" s="42"/>
      <c r="X59" s="42"/>
      <c r="Y59" s="43"/>
      <c r="Z59" s="44"/>
      <c r="AA59" s="45"/>
      <c r="AB59" s="46" t="str">
        <f>TEXT(IF($E57="","",(IF($E58="",S57/(15-(COUNTIF($E57:$R57,""))),(IF($E59="",(S57+S58)/(30-(COUNTIF($E57:$R57,"")+COUNTIF($E58:$R58,""))), (S57+S58+S59)/(45-(COUNTIF($E57:$R57,"")+COUNTIF($E58:$R58,"")+COUNTIF($E59:$R59,"")))))))),"0,00")</f>
        <v>0,09</v>
      </c>
    </row>
    <row r="60" spans="1:28" ht="15" customHeight="1" thickBot="1" x14ac:dyDescent="0.3">
      <c r="A60" s="60"/>
      <c r="B60" s="85"/>
      <c r="C60" s="86"/>
      <c r="D60" s="87"/>
      <c r="E60" s="70">
        <v>0</v>
      </c>
      <c r="F60" s="70">
        <v>5</v>
      </c>
      <c r="G60" s="70">
        <v>0</v>
      </c>
      <c r="H60" s="70">
        <v>3</v>
      </c>
      <c r="I60" s="70">
        <v>1</v>
      </c>
      <c r="J60" s="70">
        <v>1</v>
      </c>
      <c r="K60" s="70">
        <v>1</v>
      </c>
      <c r="L60" s="70">
        <v>1</v>
      </c>
      <c r="M60" s="70">
        <v>2</v>
      </c>
      <c r="N60" s="70">
        <v>0</v>
      </c>
      <c r="O60" s="56"/>
      <c r="P60" s="56"/>
      <c r="Q60" s="56"/>
      <c r="R60" s="56"/>
      <c r="S60" s="57">
        <f t="shared" si="1"/>
        <v>14</v>
      </c>
      <c r="T60" s="223">
        <v>10</v>
      </c>
      <c r="U60" s="203">
        <f>SUM(S60:S63)</f>
        <v>32</v>
      </c>
      <c r="V60" s="47">
        <f>COUNTIF($E60:$R60,0)+COUNTIF($E61:$R61,0)+COUNTIF($E62:$R62,0)+COUNTIF($E63:$R63,0)</f>
        <v>12</v>
      </c>
      <c r="W60" s="47">
        <f>COUNTIF($E60:$R60,1)+COUNTIF($E61:$R61,1)+COUNTIF($E62:$R62,1)+COUNTIF($E63:$R63,1)</f>
        <v>9</v>
      </c>
      <c r="X60" s="47">
        <f>COUNTIF($E60:$R60,2)+COUNTIF($E61:$R61,2)+COUNTIF($E62:$R62,2)+COUNTIF($E63:$R63,2)</f>
        <v>6</v>
      </c>
      <c r="Y60" s="47">
        <f>COUNTIF($E60:$R60,3)+COUNTIF($E61:$R61,3)+COUNTIF($E62:$R62,3)+COUNTIF($E63:$R63,3)</f>
        <v>2</v>
      </c>
      <c r="Z60" s="47">
        <f>COUNTIF($E60:$R60,5)+COUNTIF($E61:$R61,5)+COUNTIF($E62:$R62,5)+COUNTIF($E63:$R63,5)</f>
        <v>1</v>
      </c>
      <c r="AA60" s="48">
        <f>COUNTIF($E60:$R60,"5*")+COUNTIF($E61:$R61,"5*")+COUNTIF($E62:$R62,"5*")</f>
        <v>0</v>
      </c>
      <c r="AB60" s="49">
        <f>COUNTIF($E60:$R60,20)+COUNTIF($E61:$R61,20)+COUNTIF($E62:$R62,20)</f>
        <v>0</v>
      </c>
    </row>
    <row r="61" spans="1:28" ht="15.75" customHeight="1" thickBot="1" x14ac:dyDescent="0.3">
      <c r="A61" s="61">
        <v>114</v>
      </c>
      <c r="B61" s="135" t="s">
        <v>108</v>
      </c>
      <c r="C61" s="136" t="s">
        <v>89</v>
      </c>
      <c r="D61" s="90" t="s">
        <v>64</v>
      </c>
      <c r="E61" s="70">
        <v>2</v>
      </c>
      <c r="F61" s="70">
        <v>0</v>
      </c>
      <c r="G61" s="70">
        <v>0</v>
      </c>
      <c r="H61" s="70">
        <v>2</v>
      </c>
      <c r="I61" s="70">
        <v>0</v>
      </c>
      <c r="J61" s="70">
        <v>3</v>
      </c>
      <c r="K61" s="70">
        <v>0</v>
      </c>
      <c r="L61" s="70">
        <v>1</v>
      </c>
      <c r="M61" s="70">
        <v>1</v>
      </c>
      <c r="N61" s="70">
        <v>2</v>
      </c>
      <c r="O61" s="50"/>
      <c r="P61" s="50"/>
      <c r="Q61" s="50"/>
      <c r="R61" s="50"/>
      <c r="S61" s="51">
        <f t="shared" si="1"/>
        <v>11</v>
      </c>
      <c r="T61" s="224"/>
      <c r="U61" s="204"/>
      <c r="V61" s="53"/>
      <c r="W61" s="53"/>
      <c r="X61" s="53"/>
      <c r="Y61" s="53"/>
      <c r="Z61" s="53"/>
      <c r="AA61" s="54"/>
      <c r="AB61" s="55"/>
    </row>
    <row r="62" spans="1:28" ht="16.5" customHeight="1" thickBot="1" x14ac:dyDescent="0.3">
      <c r="A62" s="62"/>
      <c r="B62" s="88"/>
      <c r="C62" s="89"/>
      <c r="D62" s="90"/>
      <c r="E62" s="70">
        <v>1</v>
      </c>
      <c r="F62" s="70">
        <v>1</v>
      </c>
      <c r="G62" s="70">
        <v>0</v>
      </c>
      <c r="H62" s="70">
        <v>1</v>
      </c>
      <c r="I62" s="70">
        <v>2</v>
      </c>
      <c r="J62" s="70">
        <v>2</v>
      </c>
      <c r="K62" s="70">
        <v>0</v>
      </c>
      <c r="L62" s="70">
        <v>0</v>
      </c>
      <c r="M62" s="70">
        <v>0</v>
      </c>
      <c r="N62" s="70">
        <v>0</v>
      </c>
      <c r="O62" s="72"/>
      <c r="P62" s="72"/>
      <c r="Q62" s="72"/>
      <c r="R62" s="72"/>
      <c r="S62" s="73">
        <f t="shared" si="1"/>
        <v>7</v>
      </c>
      <c r="T62" s="224"/>
      <c r="U62" s="205">
        <v>0.44444444444444442</v>
      </c>
      <c r="V62" s="36" t="s">
        <v>3</v>
      </c>
      <c r="W62" s="37"/>
      <c r="X62" s="37"/>
      <c r="Y62" s="38"/>
      <c r="Z62" s="38"/>
      <c r="AA62" s="39"/>
      <c r="AB62" s="40" t="str">
        <f>TEXT( (U63-U62+0.00000000000001),"[hh].mm.ss")</f>
        <v>04.00.00</v>
      </c>
    </row>
    <row r="63" spans="1:28" ht="16.5" customHeight="1" thickBot="1" x14ac:dyDescent="0.3">
      <c r="A63" s="63"/>
      <c r="B63" s="91"/>
      <c r="C63" s="92"/>
      <c r="D63" s="93"/>
      <c r="E63" s="67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9" t="str">
        <f t="shared" si="1"/>
        <v/>
      </c>
      <c r="T63" s="225"/>
      <c r="U63" s="205">
        <v>0.61111111111111105</v>
      </c>
      <c r="V63" s="41" t="s">
        <v>11</v>
      </c>
      <c r="W63" s="42"/>
      <c r="X63" s="42"/>
      <c r="Y63" s="43"/>
      <c r="Z63" s="44"/>
      <c r="AA63" s="45"/>
      <c r="AB63" s="46" t="str">
        <f>TEXT(IF($E61="","",(IF($E62="",S61/(15-(COUNTIF($E61:$R61,""))),(IF($E63="",(S61+S62)/(30-(COUNTIF($E61:$R61,"")+COUNTIF($E62:$R62,""))), (S61+S62+S63)/(45-(COUNTIF($E61:$R61,"")+COUNTIF($E62:$R62,"")+COUNTIF($E63:$R63,"")))))))),"0,00")</f>
        <v>0,82</v>
      </c>
    </row>
    <row r="64" spans="1:28" ht="15" customHeight="1" thickBot="1" x14ac:dyDescent="0.3">
      <c r="A64" s="60"/>
      <c r="B64" s="85"/>
      <c r="C64" s="86"/>
      <c r="D64" s="87"/>
      <c r="E64" s="70">
        <v>0</v>
      </c>
      <c r="F64" s="70">
        <v>5</v>
      </c>
      <c r="G64" s="70">
        <v>1</v>
      </c>
      <c r="H64" s="70">
        <v>3</v>
      </c>
      <c r="I64" s="70">
        <v>1</v>
      </c>
      <c r="J64" s="70">
        <v>3</v>
      </c>
      <c r="K64" s="70">
        <v>0</v>
      </c>
      <c r="L64" s="70">
        <v>0</v>
      </c>
      <c r="M64" s="70">
        <v>1</v>
      </c>
      <c r="N64" s="70">
        <v>2</v>
      </c>
      <c r="O64" s="56"/>
      <c r="P64" s="56"/>
      <c r="Q64" s="56"/>
      <c r="R64" s="56"/>
      <c r="S64" s="57">
        <f t="shared" si="1"/>
        <v>16</v>
      </c>
      <c r="T64" s="223">
        <v>12</v>
      </c>
      <c r="U64" s="203">
        <f>SUM(S64:S67)</f>
        <v>35</v>
      </c>
      <c r="V64" s="47">
        <f>COUNTIF($E64:$R64,0)+COUNTIF($E65:$R65,0)+COUNTIF($E66:$R66,0)+COUNTIF($E67:$R67,0)</f>
        <v>13</v>
      </c>
      <c r="W64" s="47">
        <f>COUNTIF($E64:$R64,1)+COUNTIF($E65:$R65,1)+COUNTIF($E66:$R66,1)+COUNTIF($E67:$R67,1)</f>
        <v>7</v>
      </c>
      <c r="X64" s="47">
        <f>COUNTIF($E64:$R64,2)+COUNTIF($E65:$R65,2)+COUNTIF($E66:$R66,2)+COUNTIF($E67:$R67,2)</f>
        <v>4</v>
      </c>
      <c r="Y64" s="47">
        <f>COUNTIF($E64:$R64,3)+COUNTIF($E65:$R65,3)+COUNTIF($E66:$R66,3)+COUNTIF($E67:$R67,3)</f>
        <v>5</v>
      </c>
      <c r="Z64" s="47">
        <f>COUNTIF($E64:$R64,5)+COUNTIF($E65:$R65,5)+COUNTIF($E66:$R66,5)+COUNTIF($E67:$R67,5)</f>
        <v>1</v>
      </c>
      <c r="AA64" s="48">
        <f>COUNTIF($E64:$R64,"5*")+COUNTIF($E65:$R65,"5*")+COUNTIF($E66:$R66,"5*")</f>
        <v>0</v>
      </c>
      <c r="AB64" s="49">
        <f>COUNTIF($E64:$R64,20)+COUNTIF($E65:$R65,20)+COUNTIF($E66:$R66,20)</f>
        <v>0</v>
      </c>
    </row>
    <row r="65" spans="1:28" ht="15.75" customHeight="1" thickBot="1" x14ac:dyDescent="0.3">
      <c r="A65" s="61">
        <v>115</v>
      </c>
      <c r="B65" s="135" t="s">
        <v>23</v>
      </c>
      <c r="C65" s="136" t="s">
        <v>109</v>
      </c>
      <c r="D65" s="90" t="s">
        <v>21</v>
      </c>
      <c r="E65" s="70">
        <v>1</v>
      </c>
      <c r="F65" s="70">
        <v>1</v>
      </c>
      <c r="G65" s="70">
        <v>0</v>
      </c>
      <c r="H65" s="70">
        <v>0</v>
      </c>
      <c r="I65" s="70">
        <v>2</v>
      </c>
      <c r="J65" s="70">
        <v>3</v>
      </c>
      <c r="K65" s="70">
        <v>0</v>
      </c>
      <c r="L65" s="70">
        <v>2</v>
      </c>
      <c r="M65" s="70">
        <v>3</v>
      </c>
      <c r="N65" s="70">
        <v>0</v>
      </c>
      <c r="O65" s="50"/>
      <c r="P65" s="50"/>
      <c r="Q65" s="50"/>
      <c r="R65" s="50"/>
      <c r="S65" s="51">
        <f t="shared" si="1"/>
        <v>12</v>
      </c>
      <c r="T65" s="224"/>
      <c r="U65" s="204"/>
      <c r="V65" s="53"/>
      <c r="W65" s="53"/>
      <c r="X65" s="53"/>
      <c r="Y65" s="53"/>
      <c r="Z65" s="53"/>
      <c r="AA65" s="54"/>
      <c r="AB65" s="55"/>
    </row>
    <row r="66" spans="1:28" ht="16.5" customHeight="1" thickBot="1" x14ac:dyDescent="0.3">
      <c r="A66" s="62"/>
      <c r="B66" s="88"/>
      <c r="C66" s="89"/>
      <c r="D66" s="90"/>
      <c r="E66" s="70">
        <v>0</v>
      </c>
      <c r="F66" s="70">
        <v>1</v>
      </c>
      <c r="G66" s="70">
        <v>0</v>
      </c>
      <c r="H66" s="70">
        <v>0</v>
      </c>
      <c r="I66" s="70">
        <v>1</v>
      </c>
      <c r="J66" s="70">
        <v>2</v>
      </c>
      <c r="K66" s="70">
        <v>0</v>
      </c>
      <c r="L66" s="70">
        <v>0</v>
      </c>
      <c r="M66" s="70">
        <v>3</v>
      </c>
      <c r="N66" s="70">
        <v>0</v>
      </c>
      <c r="O66" s="72"/>
      <c r="P66" s="72"/>
      <c r="Q66" s="72"/>
      <c r="R66" s="72"/>
      <c r="S66" s="73">
        <f t="shared" si="1"/>
        <v>7</v>
      </c>
      <c r="T66" s="224"/>
      <c r="U66" s="205">
        <v>0.44513888888888892</v>
      </c>
      <c r="V66" s="36" t="s">
        <v>3</v>
      </c>
      <c r="W66" s="37"/>
      <c r="X66" s="37"/>
      <c r="Y66" s="38"/>
      <c r="Z66" s="38"/>
      <c r="AA66" s="39"/>
      <c r="AB66" s="40" t="str">
        <f>TEXT( (U67-U66+0.00000000000001),"[hh].mm.ss")</f>
        <v>03.18.00</v>
      </c>
    </row>
    <row r="67" spans="1:28" ht="16.5" customHeight="1" thickBot="1" x14ac:dyDescent="0.3">
      <c r="A67" s="63"/>
      <c r="B67" s="91"/>
      <c r="C67" s="92"/>
      <c r="D67" s="93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9" t="str">
        <f t="shared" si="1"/>
        <v/>
      </c>
      <c r="T67" s="225"/>
      <c r="U67" s="205">
        <v>0.58263888888888882</v>
      </c>
      <c r="V67" s="41" t="s">
        <v>11</v>
      </c>
      <c r="W67" s="42"/>
      <c r="X67" s="42"/>
      <c r="Y67" s="43"/>
      <c r="Z67" s="44"/>
      <c r="AA67" s="45"/>
      <c r="AB67" s="46" t="str">
        <f>TEXT(IF($E65="","",(IF($E66="",S65/(15-(COUNTIF($E65:$R65,""))),(IF($E67="",(S65+S66)/(30-(COUNTIF($E65:$R65,"")+COUNTIF($E66:$R66,""))), (S65+S66+S67)/(45-(COUNTIF($E65:$R65,"")+COUNTIF($E66:$R66,"")+COUNTIF($E67:$R67,"")))))))),"0,00")</f>
        <v>0,86</v>
      </c>
    </row>
    <row r="68" spans="1:28" ht="15" customHeight="1" thickBot="1" x14ac:dyDescent="0.3">
      <c r="A68" s="60"/>
      <c r="B68" s="85"/>
      <c r="C68" s="86"/>
      <c r="D68" s="87"/>
      <c r="E68" s="70">
        <v>2</v>
      </c>
      <c r="F68" s="70">
        <v>5</v>
      </c>
      <c r="G68" s="70">
        <v>3</v>
      </c>
      <c r="H68" s="70">
        <v>5</v>
      </c>
      <c r="I68" s="70">
        <v>5</v>
      </c>
      <c r="J68" s="70">
        <v>0</v>
      </c>
      <c r="K68" s="70">
        <v>0</v>
      </c>
      <c r="L68" s="70">
        <v>3</v>
      </c>
      <c r="M68" s="70">
        <v>5</v>
      </c>
      <c r="N68" s="70">
        <v>5</v>
      </c>
      <c r="O68" s="56"/>
      <c r="P68" s="56"/>
      <c r="Q68" s="56"/>
      <c r="R68" s="56"/>
      <c r="S68" s="57">
        <f t="shared" si="1"/>
        <v>33</v>
      </c>
      <c r="T68" s="223">
        <v>20</v>
      </c>
      <c r="U68" s="203">
        <f>SUM(S68:S71)</f>
        <v>86</v>
      </c>
      <c r="V68" s="47">
        <f>COUNTIF($E68:$R68,0)+COUNTIF($E69:$R69,0)+COUNTIF($E70:$R70,0)+COUNTIF($E71:$R71,0)</f>
        <v>9</v>
      </c>
      <c r="W68" s="47">
        <f>COUNTIF($E68:$R68,1)+COUNTIF($E69:$R69,1)+COUNTIF($E70:$R70,1)+COUNTIF($E71:$R71,1)</f>
        <v>2</v>
      </c>
      <c r="X68" s="47">
        <f>COUNTIF($E68:$R68,2)+COUNTIF($E69:$R69,2)+COUNTIF($E70:$R70,2)+COUNTIF($E71:$R71,2)</f>
        <v>1</v>
      </c>
      <c r="Y68" s="47">
        <f>COUNTIF($E68:$R68,3)+COUNTIF($E69:$R69,3)+COUNTIF($E70:$R70,3)+COUNTIF($E71:$R71,3)</f>
        <v>4</v>
      </c>
      <c r="Z68" s="47">
        <f>COUNTIF($E68:$R68,5)+COUNTIF($E69:$R69,5)+COUNTIF($E70:$R70,5)+COUNTIF($E71:$R71,5)</f>
        <v>14</v>
      </c>
      <c r="AA68" s="48">
        <f>COUNTIF($E68:$R68,"5*")+COUNTIF($E69:$R69,"5*")+COUNTIF($E70:$R70,"5*")</f>
        <v>0</v>
      </c>
      <c r="AB68" s="49">
        <f>COUNTIF($E68:$R68,20)+COUNTIF($E69:$R69,20)+COUNTIF($E70:$R70,20)</f>
        <v>0</v>
      </c>
    </row>
    <row r="69" spans="1:28" ht="15.75" customHeight="1" thickBot="1" x14ac:dyDescent="0.3">
      <c r="A69" s="61">
        <v>117</v>
      </c>
      <c r="B69" s="135" t="s">
        <v>110</v>
      </c>
      <c r="C69" s="136" t="s">
        <v>111</v>
      </c>
      <c r="D69" s="90" t="s">
        <v>66</v>
      </c>
      <c r="E69" s="70">
        <v>0</v>
      </c>
      <c r="F69" s="70">
        <v>5</v>
      </c>
      <c r="G69" s="70">
        <v>3</v>
      </c>
      <c r="H69" s="70">
        <v>5</v>
      </c>
      <c r="I69" s="70">
        <v>5</v>
      </c>
      <c r="J69" s="70">
        <v>5</v>
      </c>
      <c r="K69" s="70">
        <v>0</v>
      </c>
      <c r="L69" s="70">
        <v>5</v>
      </c>
      <c r="M69" s="70">
        <v>3</v>
      </c>
      <c r="N69" s="70">
        <v>0</v>
      </c>
      <c r="O69" s="50"/>
      <c r="P69" s="50"/>
      <c r="Q69" s="50"/>
      <c r="R69" s="50"/>
      <c r="S69" s="51">
        <f t="shared" si="1"/>
        <v>31</v>
      </c>
      <c r="T69" s="224"/>
      <c r="U69" s="204"/>
      <c r="V69" s="53"/>
      <c r="W69" s="53"/>
      <c r="X69" s="53"/>
      <c r="Y69" s="53"/>
      <c r="Z69" s="53"/>
      <c r="AA69" s="54"/>
      <c r="AB69" s="55"/>
    </row>
    <row r="70" spans="1:28" ht="16.5" customHeight="1" thickBot="1" x14ac:dyDescent="0.3">
      <c r="A70" s="62"/>
      <c r="B70" s="88"/>
      <c r="C70" s="89"/>
      <c r="D70" s="90"/>
      <c r="E70" s="70">
        <v>0</v>
      </c>
      <c r="F70" s="70">
        <v>5</v>
      </c>
      <c r="G70" s="70">
        <v>5</v>
      </c>
      <c r="H70" s="70">
        <v>5</v>
      </c>
      <c r="I70" s="70">
        <v>1</v>
      </c>
      <c r="J70" s="70">
        <v>0</v>
      </c>
      <c r="K70" s="70">
        <v>0</v>
      </c>
      <c r="L70" s="70">
        <v>1</v>
      </c>
      <c r="M70" s="70">
        <v>5</v>
      </c>
      <c r="N70" s="70">
        <v>0</v>
      </c>
      <c r="O70" s="72"/>
      <c r="P70" s="72"/>
      <c r="Q70" s="72"/>
      <c r="R70" s="72"/>
      <c r="S70" s="73">
        <f t="shared" si="1"/>
        <v>22</v>
      </c>
      <c r="T70" s="224"/>
      <c r="U70" s="205">
        <v>0.4458333333333333</v>
      </c>
      <c r="V70" s="36" t="s">
        <v>3</v>
      </c>
      <c r="W70" s="37"/>
      <c r="X70" s="37"/>
      <c r="Y70" s="38"/>
      <c r="Z70" s="38"/>
      <c r="AA70" s="39"/>
      <c r="AB70" s="40" t="str">
        <f>TEXT( (U71-U70+0.00000000000001),"[hh].mm.ss")</f>
        <v>03.18.00</v>
      </c>
    </row>
    <row r="71" spans="1:28" ht="16.5" customHeight="1" thickBot="1" x14ac:dyDescent="0.3">
      <c r="A71" s="63"/>
      <c r="B71" s="91"/>
      <c r="C71" s="92"/>
      <c r="D71" s="93"/>
      <c r="E71" s="6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9" t="str">
        <f t="shared" si="1"/>
        <v/>
      </c>
      <c r="T71" s="225"/>
      <c r="U71" s="205">
        <v>0.58333333333333337</v>
      </c>
      <c r="V71" s="41" t="s">
        <v>11</v>
      </c>
      <c r="W71" s="42"/>
      <c r="X71" s="42"/>
      <c r="Y71" s="43"/>
      <c r="Z71" s="44"/>
      <c r="AA71" s="45"/>
      <c r="AB71" s="46" t="str">
        <f>TEXT(IF($E69="","",(IF($E70="",S69/(15-(COUNTIF($E69:$R69,""))),(IF($E71="",(S69+S70)/(30-(COUNTIF($E69:$R69,"")+COUNTIF($E70:$R70,""))), (S69+S70+S71)/(45-(COUNTIF($E69:$R69,"")+COUNTIF($E70:$R70,"")+COUNTIF($E71:$R71,"")))))))),"0,00")</f>
        <v>2,41</v>
      </c>
    </row>
    <row r="72" spans="1:28" ht="15" customHeight="1" thickBot="1" x14ac:dyDescent="0.3">
      <c r="A72" s="60"/>
      <c r="B72" s="85"/>
      <c r="C72" s="86"/>
      <c r="D72" s="87"/>
      <c r="E72" s="70">
        <v>0</v>
      </c>
      <c r="F72" s="70">
        <v>1</v>
      </c>
      <c r="G72" s="70">
        <v>1</v>
      </c>
      <c r="H72" s="70">
        <v>1</v>
      </c>
      <c r="I72" s="70">
        <v>0</v>
      </c>
      <c r="J72" s="70">
        <v>2</v>
      </c>
      <c r="K72" s="70">
        <v>0</v>
      </c>
      <c r="L72" s="70">
        <v>0</v>
      </c>
      <c r="M72" s="70">
        <v>1</v>
      </c>
      <c r="N72" s="70">
        <v>1</v>
      </c>
      <c r="O72" s="56"/>
      <c r="P72" s="56"/>
      <c r="Q72" s="56"/>
      <c r="R72" s="56"/>
      <c r="S72" s="57">
        <f t="shared" ref="S72:S103" si="2">IF(E72="","",SUM(E72:R72)+(COUNTIF(E72:R72,"5*")*5))</f>
        <v>7</v>
      </c>
      <c r="T72" s="223">
        <v>4</v>
      </c>
      <c r="U72" s="203">
        <f>SUM(S72:S75)</f>
        <v>13</v>
      </c>
      <c r="V72" s="47">
        <f>COUNTIF($E72:$R72,0)+COUNTIF($E73:$R73,0)+COUNTIF($E74:$R74,0)+COUNTIF($E75:$R75,0)</f>
        <v>21</v>
      </c>
      <c r="W72" s="47">
        <f>COUNTIF($E72:$R72,1)+COUNTIF($E73:$R73,1)+COUNTIF($E74:$R74,1)+COUNTIF($E75:$R75,1)</f>
        <v>6</v>
      </c>
      <c r="X72" s="47">
        <f>COUNTIF($E72:$R72,2)+COUNTIF($E73:$R73,2)+COUNTIF($E74:$R74,2)+COUNTIF($E75:$R75,2)</f>
        <v>2</v>
      </c>
      <c r="Y72" s="47">
        <f>COUNTIF($E72:$R72,3)+COUNTIF($E73:$R73,3)+COUNTIF($E74:$R74,3)+COUNTIF($E75:$R75,3)</f>
        <v>1</v>
      </c>
      <c r="Z72" s="47">
        <f>COUNTIF($E72:$R72,5)+COUNTIF($E73:$R73,5)+COUNTIF($E74:$R74,5)+COUNTIF($E75:$R75,5)</f>
        <v>0</v>
      </c>
      <c r="AA72" s="48">
        <f>COUNTIF($E72:$R72,"5*")+COUNTIF($E73:$R73,"5*")+COUNTIF($E74:$R74,"5*")</f>
        <v>0</v>
      </c>
      <c r="AB72" s="49">
        <f>COUNTIF($E72:$R72,20)+COUNTIF($E73:$R73,20)+COUNTIF($E74:$R74,20)</f>
        <v>0</v>
      </c>
    </row>
    <row r="73" spans="1:28" ht="15.75" customHeight="1" thickBot="1" x14ac:dyDescent="0.3">
      <c r="A73" s="61">
        <v>118</v>
      </c>
      <c r="B73" s="135" t="s">
        <v>112</v>
      </c>
      <c r="C73" s="136" t="s">
        <v>113</v>
      </c>
      <c r="D73" s="90" t="s">
        <v>66</v>
      </c>
      <c r="E73" s="70">
        <v>0</v>
      </c>
      <c r="F73" s="70">
        <v>0</v>
      </c>
      <c r="G73" s="70">
        <v>0</v>
      </c>
      <c r="H73" s="70">
        <v>0</v>
      </c>
      <c r="I73" s="150">
        <v>1</v>
      </c>
      <c r="J73" s="70">
        <v>3</v>
      </c>
      <c r="K73" s="70">
        <v>0</v>
      </c>
      <c r="L73" s="70">
        <v>0</v>
      </c>
      <c r="M73" s="70">
        <v>0</v>
      </c>
      <c r="N73" s="70">
        <v>0</v>
      </c>
      <c r="O73" s="50"/>
      <c r="P73" s="50"/>
      <c r="Q73" s="50"/>
      <c r="R73" s="50"/>
      <c r="S73" s="51">
        <f t="shared" si="2"/>
        <v>4</v>
      </c>
      <c r="T73" s="224"/>
      <c r="U73" s="204"/>
      <c r="V73" s="53"/>
      <c r="W73" s="53"/>
      <c r="X73" s="53"/>
      <c r="Y73" s="53"/>
      <c r="Z73" s="53"/>
      <c r="AA73" s="54"/>
      <c r="AB73" s="55"/>
    </row>
    <row r="74" spans="1:28" ht="16.5" customHeight="1" thickBot="1" x14ac:dyDescent="0.3">
      <c r="A74" s="62"/>
      <c r="B74" s="88"/>
      <c r="C74" s="89"/>
      <c r="D74" s="90"/>
      <c r="E74" s="70">
        <v>0</v>
      </c>
      <c r="F74" s="70">
        <v>0</v>
      </c>
      <c r="G74" s="70">
        <v>0</v>
      </c>
      <c r="H74" s="70">
        <v>0</v>
      </c>
      <c r="I74" s="70">
        <v>2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2"/>
      <c r="P74" s="72"/>
      <c r="Q74" s="72"/>
      <c r="R74" s="72"/>
      <c r="S74" s="73">
        <f t="shared" si="2"/>
        <v>2</v>
      </c>
      <c r="T74" s="224"/>
      <c r="U74" s="205">
        <v>0.4465277777777778</v>
      </c>
      <c r="V74" s="36" t="s">
        <v>3</v>
      </c>
      <c r="W74" s="37"/>
      <c r="X74" s="37"/>
      <c r="Y74" s="38"/>
      <c r="Z74" s="38"/>
      <c r="AA74" s="39"/>
      <c r="AB74" s="40" t="str">
        <f>TEXT( (U75-U74+0.00000000000001),"[hh].mm.ss")</f>
        <v>04.20.00</v>
      </c>
    </row>
    <row r="75" spans="1:28" ht="16.5" customHeight="1" thickBot="1" x14ac:dyDescent="0.3">
      <c r="A75" s="63"/>
      <c r="B75" s="91"/>
      <c r="C75" s="92"/>
      <c r="D75" s="93"/>
      <c r="E75" s="6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9" t="str">
        <f t="shared" si="2"/>
        <v/>
      </c>
      <c r="T75" s="225"/>
      <c r="U75" s="205">
        <v>0.62708333333333333</v>
      </c>
      <c r="V75" s="41" t="s">
        <v>11</v>
      </c>
      <c r="W75" s="42"/>
      <c r="X75" s="42"/>
      <c r="Y75" s="43"/>
      <c r="Z75" s="44"/>
      <c r="AA75" s="45"/>
      <c r="AB75" s="46" t="str">
        <f>TEXT(IF($E73="","",(IF($E74="",S73/(15-(COUNTIF($E73:$R73,""))),(IF($E75="",(S73+S74)/(30-(COUNTIF($E73:$R73,"")+COUNTIF($E74:$R74,""))), (S73+S74+S75)/(45-(COUNTIF($E73:$R73,"")+COUNTIF($E74:$R74,"")+COUNTIF($E75:$R75,"")))))))),"0,00")</f>
        <v>0,27</v>
      </c>
    </row>
    <row r="76" spans="1:28" ht="15" customHeight="1" thickBot="1" x14ac:dyDescent="0.3">
      <c r="A76" s="60"/>
      <c r="B76" s="85"/>
      <c r="C76" s="86"/>
      <c r="D76" s="87"/>
      <c r="E76" s="70">
        <v>1</v>
      </c>
      <c r="F76" s="70">
        <v>1</v>
      </c>
      <c r="G76" s="70">
        <v>2</v>
      </c>
      <c r="H76" s="70">
        <v>3</v>
      </c>
      <c r="I76" s="70">
        <v>1</v>
      </c>
      <c r="J76" s="70">
        <v>3</v>
      </c>
      <c r="K76" s="70">
        <v>2</v>
      </c>
      <c r="L76" s="70">
        <v>2</v>
      </c>
      <c r="M76" s="70">
        <v>1</v>
      </c>
      <c r="N76" s="70">
        <v>5</v>
      </c>
      <c r="O76" s="56"/>
      <c r="P76" s="56"/>
      <c r="Q76" s="56"/>
      <c r="R76" s="56"/>
      <c r="S76" s="57">
        <f t="shared" si="2"/>
        <v>21</v>
      </c>
      <c r="T76" s="223" t="s">
        <v>1</v>
      </c>
      <c r="U76" s="203"/>
      <c r="V76" s="47">
        <f>COUNTIF($E76:$R76,0)+COUNTIF($E77:$R77,0)+COUNTIF($E78:$R78,0)+COUNTIF($E79:$R79,0)</f>
        <v>0</v>
      </c>
      <c r="W76" s="47">
        <f>COUNTIF($E76:$R76,1)+COUNTIF($E77:$R77,1)+COUNTIF($E78:$R78,1)+COUNTIF($E79:$R79,1)</f>
        <v>4</v>
      </c>
      <c r="X76" s="47">
        <f>COUNTIF($E76:$R76,2)+COUNTIF($E77:$R77,2)+COUNTIF($E78:$R78,2)+COUNTIF($E79:$R79,2)</f>
        <v>4</v>
      </c>
      <c r="Y76" s="47">
        <f>COUNTIF($E76:$R76,3)+COUNTIF($E77:$R77,3)+COUNTIF($E78:$R78,3)+COUNTIF($E79:$R79,3)</f>
        <v>2</v>
      </c>
      <c r="Z76" s="47">
        <f>COUNTIF($E76:$R76,5)+COUNTIF($E77:$R77,5)+COUNTIF($E78:$R78,5)+COUNTIF($E79:$R79,5)</f>
        <v>10</v>
      </c>
      <c r="AA76" s="48">
        <f>COUNTIF($E76:$R76,"5*")+COUNTIF($E77:$R77,"5*")+COUNTIF($E78:$R78,"5*")</f>
        <v>0</v>
      </c>
      <c r="AB76" s="49">
        <f>COUNTIF($E76:$R76,20)+COUNTIF($E77:$R77,20)+COUNTIF($E78:$R78,20)</f>
        <v>0</v>
      </c>
    </row>
    <row r="77" spans="1:28" ht="15.75" customHeight="1" thickBot="1" x14ac:dyDescent="0.3">
      <c r="A77" s="61">
        <v>119</v>
      </c>
      <c r="B77" s="135" t="s">
        <v>114</v>
      </c>
      <c r="C77" s="136" t="s">
        <v>115</v>
      </c>
      <c r="D77" s="90" t="s">
        <v>66</v>
      </c>
      <c r="E77" s="70">
        <v>5</v>
      </c>
      <c r="F77" s="70">
        <v>5</v>
      </c>
      <c r="G77" s="70">
        <v>5</v>
      </c>
      <c r="H77" s="70">
        <v>5</v>
      </c>
      <c r="I77" s="70">
        <v>2</v>
      </c>
      <c r="J77" s="70">
        <v>5</v>
      </c>
      <c r="K77" s="70">
        <v>5</v>
      </c>
      <c r="L77" s="70">
        <v>5</v>
      </c>
      <c r="M77" s="70">
        <v>5</v>
      </c>
      <c r="N77" s="70">
        <v>5</v>
      </c>
      <c r="O77" s="50"/>
      <c r="P77" s="50"/>
      <c r="Q77" s="50"/>
      <c r="R77" s="50"/>
      <c r="S77" s="51">
        <f t="shared" si="2"/>
        <v>47</v>
      </c>
      <c r="T77" s="224"/>
      <c r="U77" s="204"/>
      <c r="V77" s="53"/>
      <c r="W77" s="53"/>
      <c r="X77" s="53"/>
      <c r="Y77" s="53"/>
      <c r="Z77" s="53"/>
      <c r="AA77" s="54"/>
      <c r="AB77" s="55"/>
    </row>
    <row r="78" spans="1:28" ht="16.5" customHeight="1" thickBot="1" x14ac:dyDescent="0.3">
      <c r="A78" s="62"/>
      <c r="B78" s="88"/>
      <c r="C78" s="89"/>
      <c r="D78" s="90"/>
      <c r="E78" s="70" t="s">
        <v>1</v>
      </c>
      <c r="F78" s="70" t="s">
        <v>1</v>
      </c>
      <c r="G78" s="70" t="s">
        <v>1</v>
      </c>
      <c r="H78" s="70" t="s">
        <v>1</v>
      </c>
      <c r="I78" s="70" t="s">
        <v>1</v>
      </c>
      <c r="J78" s="70" t="s">
        <v>1</v>
      </c>
      <c r="K78" s="70" t="s">
        <v>1</v>
      </c>
      <c r="L78" s="70" t="s">
        <v>1</v>
      </c>
      <c r="M78" s="70" t="s">
        <v>1</v>
      </c>
      <c r="N78" s="70" t="s">
        <v>1</v>
      </c>
      <c r="O78" s="72"/>
      <c r="P78" s="72"/>
      <c r="Q78" s="72"/>
      <c r="R78" s="72"/>
      <c r="S78" s="73">
        <f t="shared" si="2"/>
        <v>0</v>
      </c>
      <c r="T78" s="224"/>
      <c r="U78" s="205">
        <v>0.44722222222222219</v>
      </c>
      <c r="V78" s="36" t="s">
        <v>3</v>
      </c>
      <c r="W78" s="37"/>
      <c r="X78" s="37"/>
      <c r="Y78" s="38"/>
      <c r="Z78" s="38"/>
      <c r="AA78" s="39"/>
      <c r="AB78" s="40" t="str">
        <f>TEXT( (U79-U78+0.00000000000001),"[hh].mm.ss")</f>
        <v>07.43.00</v>
      </c>
    </row>
    <row r="79" spans="1:28" ht="16.5" customHeight="1" thickBot="1" x14ac:dyDescent="0.3">
      <c r="A79" s="63"/>
      <c r="B79" s="91"/>
      <c r="C79" s="92"/>
      <c r="D79" s="93"/>
      <c r="E79" s="67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9" t="str">
        <f t="shared" si="2"/>
        <v/>
      </c>
      <c r="T79" s="225"/>
      <c r="U79" s="205">
        <v>0.76874999999999993</v>
      </c>
      <c r="V79" s="41" t="s">
        <v>11</v>
      </c>
      <c r="W79" s="42"/>
      <c r="X79" s="42"/>
      <c r="Y79" s="43"/>
      <c r="Z79" s="44"/>
      <c r="AA79" s="45"/>
      <c r="AB79" s="46" t="str">
        <f>TEXT(IF($E77="","",(IF($E78="",S77/(15-(COUNTIF($E77:$R77,""))),(IF($E79="",(S77+S78)/(30-(COUNTIF($E77:$R77,"")+COUNTIF($E78:$R78,""))), (S77+S78+S79)/(45-(COUNTIF($E77:$R77,"")+COUNTIF($E78:$R78,"")+COUNTIF($E79:$R79,"")))))))),"0,00")</f>
        <v>2,14</v>
      </c>
    </row>
    <row r="80" spans="1:28" ht="15" customHeight="1" thickBot="1" x14ac:dyDescent="0.3">
      <c r="A80" s="60"/>
      <c r="B80" s="85"/>
      <c r="C80" s="86"/>
      <c r="D80" s="87"/>
      <c r="E80" s="70">
        <v>0</v>
      </c>
      <c r="F80" s="70">
        <v>3</v>
      </c>
      <c r="G80" s="70">
        <v>1</v>
      </c>
      <c r="H80" s="70">
        <v>2</v>
      </c>
      <c r="I80" s="70">
        <v>1</v>
      </c>
      <c r="J80" s="70">
        <v>5</v>
      </c>
      <c r="K80" s="70">
        <v>0</v>
      </c>
      <c r="L80" s="70">
        <v>1</v>
      </c>
      <c r="M80" s="70">
        <v>1</v>
      </c>
      <c r="N80" s="70">
        <v>0</v>
      </c>
      <c r="O80" s="56"/>
      <c r="P80" s="56"/>
      <c r="Q80" s="56"/>
      <c r="R80" s="56"/>
      <c r="S80" s="57">
        <f t="shared" si="2"/>
        <v>14</v>
      </c>
      <c r="T80" s="223">
        <v>13</v>
      </c>
      <c r="U80" s="203">
        <f>SUM(S80:S83)</f>
        <v>40</v>
      </c>
      <c r="V80" s="47">
        <f>COUNTIF($E80:$R80,0)+COUNTIF($E81:$R81,0)+COUNTIF($E82:$R82,0)+COUNTIF($E83:$R83,0)</f>
        <v>12</v>
      </c>
      <c r="W80" s="47">
        <f>COUNTIF($E80:$R80,1)+COUNTIF($E81:$R81,1)+COUNTIF($E82:$R82,1)+COUNTIF($E83:$R83,1)</f>
        <v>7</v>
      </c>
      <c r="X80" s="47">
        <f>COUNTIF($E80:$R80,2)+COUNTIF($E81:$R81,2)+COUNTIF($E82:$R82,2)+COUNTIF($E83:$R83,2)</f>
        <v>4</v>
      </c>
      <c r="Y80" s="47">
        <f>COUNTIF($E80:$R80,3)+COUNTIF($E81:$R81,3)+COUNTIF($E82:$R82,3)+COUNTIF($E83:$R83,3)</f>
        <v>5</v>
      </c>
      <c r="Z80" s="47">
        <f>COUNTIF($E80:$R80,5)+COUNTIF($E81:$R81,5)+COUNTIF($E82:$R82,5)+COUNTIF($E83:$R83,5)</f>
        <v>2</v>
      </c>
      <c r="AA80" s="48">
        <f>COUNTIF($E80:$R80,"5*")+COUNTIF($E81:$R81,"5*")+COUNTIF($E82:$R82,"5*")</f>
        <v>0</v>
      </c>
      <c r="AB80" s="49">
        <f>COUNTIF($E80:$R80,20)+COUNTIF($E81:$R81,20)+COUNTIF($E82:$R82,20)</f>
        <v>0</v>
      </c>
    </row>
    <row r="81" spans="1:28" ht="15.75" customHeight="1" thickBot="1" x14ac:dyDescent="0.3">
      <c r="A81" s="61">
        <v>120</v>
      </c>
      <c r="B81" s="135" t="s">
        <v>33</v>
      </c>
      <c r="C81" s="136" t="s">
        <v>116</v>
      </c>
      <c r="D81" s="90" t="s">
        <v>21</v>
      </c>
      <c r="E81" s="70">
        <v>2</v>
      </c>
      <c r="F81" s="70">
        <v>0</v>
      </c>
      <c r="G81" s="70">
        <v>1</v>
      </c>
      <c r="H81" s="70">
        <v>3</v>
      </c>
      <c r="I81" s="70">
        <v>0</v>
      </c>
      <c r="J81" s="70">
        <v>5</v>
      </c>
      <c r="K81" s="70">
        <v>0</v>
      </c>
      <c r="L81" s="70">
        <v>0</v>
      </c>
      <c r="M81" s="70">
        <v>1</v>
      </c>
      <c r="N81" s="70">
        <v>0</v>
      </c>
      <c r="O81" s="50"/>
      <c r="P81" s="50"/>
      <c r="Q81" s="50"/>
      <c r="R81" s="50"/>
      <c r="S81" s="51">
        <f t="shared" si="2"/>
        <v>12</v>
      </c>
      <c r="T81" s="224"/>
      <c r="U81" s="203"/>
      <c r="V81" s="53"/>
      <c r="W81" s="53"/>
      <c r="X81" s="53"/>
      <c r="Y81" s="53"/>
      <c r="Z81" s="53"/>
      <c r="AA81" s="54"/>
      <c r="AB81" s="55"/>
    </row>
    <row r="82" spans="1:28" ht="16.5" customHeight="1" thickBot="1" x14ac:dyDescent="0.3">
      <c r="A82" s="62"/>
      <c r="B82" s="88"/>
      <c r="C82" s="89"/>
      <c r="D82" s="90"/>
      <c r="E82" s="70">
        <v>0</v>
      </c>
      <c r="F82" s="70">
        <v>3</v>
      </c>
      <c r="G82" s="70">
        <v>0</v>
      </c>
      <c r="H82" s="70">
        <v>2</v>
      </c>
      <c r="I82" s="70">
        <v>3</v>
      </c>
      <c r="J82" s="70">
        <v>3</v>
      </c>
      <c r="K82" s="70">
        <v>0</v>
      </c>
      <c r="L82" s="70">
        <v>0</v>
      </c>
      <c r="M82" s="70">
        <v>2</v>
      </c>
      <c r="N82" s="70">
        <v>1</v>
      </c>
      <c r="O82" s="72"/>
      <c r="P82" s="72"/>
      <c r="Q82" s="72"/>
      <c r="R82" s="72"/>
      <c r="S82" s="73">
        <f t="shared" si="2"/>
        <v>14</v>
      </c>
      <c r="T82" s="224"/>
      <c r="U82" s="205">
        <v>0.44791666666666669</v>
      </c>
      <c r="V82" s="36" t="s">
        <v>3</v>
      </c>
      <c r="W82" s="37"/>
      <c r="X82" s="37"/>
      <c r="Y82" s="38"/>
      <c r="Z82" s="38"/>
      <c r="AA82" s="39"/>
      <c r="AB82" s="40" t="str">
        <f>TEXT( (U83-U82+0.00000000000001),"[hh].mm.ss")</f>
        <v>03.50.00</v>
      </c>
    </row>
    <row r="83" spans="1:28" ht="16.5" customHeight="1" thickBot="1" x14ac:dyDescent="0.3">
      <c r="A83" s="63"/>
      <c r="B83" s="91"/>
      <c r="C83" s="92"/>
      <c r="D83" s="93"/>
      <c r="E83" s="67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9" t="str">
        <f t="shared" si="2"/>
        <v/>
      </c>
      <c r="T83" s="225"/>
      <c r="U83" s="205">
        <v>0.60763888888888895</v>
      </c>
      <c r="V83" s="41" t="s">
        <v>11</v>
      </c>
      <c r="W83" s="42"/>
      <c r="X83" s="42"/>
      <c r="Y83" s="43"/>
      <c r="Z83" s="44"/>
      <c r="AA83" s="45"/>
      <c r="AB83" s="46" t="str">
        <f>TEXT(IF($E81="","",(IF($E82="",S81/(15-(COUNTIF($E81:$R81,""))),(IF($E83="",(S81+S82)/(30-(COUNTIF($E81:$R81,"")+COUNTIF($E82:$R82,""))), (S81+S82+S83)/(45-(COUNTIF($E81:$R81,"")+COUNTIF($E82:$R82,"")+COUNTIF($E83:$R83,"")))))))),"0,00")</f>
        <v>1,18</v>
      </c>
    </row>
    <row r="84" spans="1:28" ht="15" customHeight="1" thickBot="1" x14ac:dyDescent="0.3">
      <c r="A84" s="60"/>
      <c r="B84" s="85"/>
      <c r="C84" s="86"/>
      <c r="D84" s="87"/>
      <c r="E84" s="70">
        <v>0</v>
      </c>
      <c r="F84" s="70">
        <v>1</v>
      </c>
      <c r="G84" s="70">
        <v>0</v>
      </c>
      <c r="H84" s="70">
        <v>0</v>
      </c>
      <c r="I84" s="70">
        <v>0</v>
      </c>
      <c r="J84" s="70">
        <v>3</v>
      </c>
      <c r="K84" s="70">
        <v>0</v>
      </c>
      <c r="L84" s="70">
        <v>1</v>
      </c>
      <c r="M84" s="70">
        <v>0</v>
      </c>
      <c r="N84" s="70">
        <v>3</v>
      </c>
      <c r="O84" s="56"/>
      <c r="P84" s="56"/>
      <c r="Q84" s="56"/>
      <c r="R84" s="56"/>
      <c r="S84" s="57">
        <f t="shared" si="2"/>
        <v>8</v>
      </c>
      <c r="T84" s="223">
        <v>7</v>
      </c>
      <c r="U84" s="203">
        <f>SUM(S84:S87)</f>
        <v>24</v>
      </c>
      <c r="V84" s="47">
        <f>COUNTIF($E84:$R84,0)+COUNTIF($E85:$R85,0)+COUNTIF($E86:$R86,0)+COUNTIF($E87:$R87,0)</f>
        <v>21</v>
      </c>
      <c r="W84" s="47">
        <f>COUNTIF($E84:$R84,1)+COUNTIF($E85:$R85,1)+COUNTIF($E86:$R86,1)+COUNTIF($E87:$R87,1)</f>
        <v>3</v>
      </c>
      <c r="X84" s="47">
        <f>COUNTIF($E84:$R84,2)+COUNTIF($E85:$R85,2)+COUNTIF($E86:$R86,2)+COUNTIF($E87:$R87,2)</f>
        <v>1</v>
      </c>
      <c r="Y84" s="47">
        <f>COUNTIF($E84:$R84,3)+COUNTIF($E85:$R85,3)+COUNTIF($E86:$R86,3)+COUNTIF($E87:$R87,3)</f>
        <v>3</v>
      </c>
      <c r="Z84" s="47">
        <f>COUNTIF($E84:$R84,5)+COUNTIF($E85:$R85,5)+COUNTIF($E86:$R86,5)+COUNTIF($E87:$R87,5)</f>
        <v>2</v>
      </c>
      <c r="AA84" s="48">
        <f>COUNTIF($E84:$R84,"5*")+COUNTIF($E85:$R85,"5*")+COUNTIF($E86:$R86,"5*")</f>
        <v>0</v>
      </c>
      <c r="AB84" s="49">
        <f>COUNTIF($E84:$R84,20)+COUNTIF($E85:$R85,20)+COUNTIF($E86:$R86,20)</f>
        <v>0</v>
      </c>
    </row>
    <row r="85" spans="1:28" ht="15.75" customHeight="1" thickBot="1" x14ac:dyDescent="0.3">
      <c r="A85" s="61">
        <v>122</v>
      </c>
      <c r="B85" s="135" t="s">
        <v>22</v>
      </c>
      <c r="C85" s="136" t="s">
        <v>118</v>
      </c>
      <c r="D85" s="90" t="s">
        <v>21</v>
      </c>
      <c r="E85" s="70">
        <v>0</v>
      </c>
      <c r="F85" s="70">
        <v>5</v>
      </c>
      <c r="G85" s="70">
        <v>1</v>
      </c>
      <c r="H85" s="70">
        <v>0</v>
      </c>
      <c r="I85" s="70">
        <v>0</v>
      </c>
      <c r="J85" s="70">
        <v>3</v>
      </c>
      <c r="K85" s="70">
        <v>0</v>
      </c>
      <c r="L85" s="70">
        <v>0</v>
      </c>
      <c r="M85" s="70">
        <v>0</v>
      </c>
      <c r="N85" s="70">
        <v>0</v>
      </c>
      <c r="O85" s="50"/>
      <c r="P85" s="50"/>
      <c r="Q85" s="50"/>
      <c r="R85" s="50"/>
      <c r="S85" s="51">
        <f t="shared" si="2"/>
        <v>9</v>
      </c>
      <c r="T85" s="224"/>
      <c r="U85" s="204"/>
      <c r="V85" s="53"/>
      <c r="W85" s="53"/>
      <c r="X85" s="53"/>
      <c r="Y85" s="53"/>
      <c r="Z85" s="53"/>
      <c r="AA85" s="54"/>
      <c r="AB85" s="55"/>
    </row>
    <row r="86" spans="1:28" ht="16.5" customHeight="1" thickBot="1" x14ac:dyDescent="0.3">
      <c r="A86" s="62"/>
      <c r="B86" s="88"/>
      <c r="C86" s="89"/>
      <c r="D86" s="90"/>
      <c r="E86" s="70">
        <v>0</v>
      </c>
      <c r="F86" s="70">
        <v>0</v>
      </c>
      <c r="G86" s="70">
        <v>0</v>
      </c>
      <c r="H86" s="70">
        <v>5</v>
      </c>
      <c r="I86" s="70">
        <v>0</v>
      </c>
      <c r="J86" s="70">
        <v>2</v>
      </c>
      <c r="K86" s="70">
        <v>0</v>
      </c>
      <c r="L86" s="70">
        <v>0</v>
      </c>
      <c r="M86" s="70">
        <v>0</v>
      </c>
      <c r="N86" s="70">
        <v>0</v>
      </c>
      <c r="O86" s="72"/>
      <c r="P86" s="72"/>
      <c r="Q86" s="72"/>
      <c r="R86" s="72"/>
      <c r="S86" s="73">
        <f t="shared" si="2"/>
        <v>7</v>
      </c>
      <c r="T86" s="224"/>
      <c r="U86" s="205">
        <v>0.44930555555555557</v>
      </c>
      <c r="V86" s="36" t="s">
        <v>3</v>
      </c>
      <c r="W86" s="37"/>
      <c r="X86" s="37"/>
      <c r="Y86" s="38"/>
      <c r="Z86" s="38"/>
      <c r="AA86" s="39"/>
      <c r="AB86" s="40" t="str">
        <f>TEXT( (U87-U86+0.00000000000001),"[hh].mm.ss")</f>
        <v>03.58.00</v>
      </c>
    </row>
    <row r="87" spans="1:28" ht="16.5" customHeight="1" thickBot="1" x14ac:dyDescent="0.3">
      <c r="A87" s="63"/>
      <c r="B87" s="91"/>
      <c r="C87" s="92"/>
      <c r="D87" s="93"/>
      <c r="E87" s="67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9" t="str">
        <f t="shared" si="2"/>
        <v/>
      </c>
      <c r="T87" s="225"/>
      <c r="U87" s="205">
        <v>0.61458333333333337</v>
      </c>
      <c r="V87" s="41" t="s">
        <v>11</v>
      </c>
      <c r="W87" s="42"/>
      <c r="X87" s="42"/>
      <c r="Y87" s="43"/>
      <c r="Z87" s="44"/>
      <c r="AA87" s="45"/>
      <c r="AB87" s="46" t="str">
        <f>TEXT(IF($E85="","",(IF($E86="",S85/(15-(COUNTIF($E85:$R85,""))),(IF($E87="",(S85+S86)/(30-(COUNTIF($E85:$R85,"")+COUNTIF($E86:$R86,""))), (S85+S86+S87)/(45-(COUNTIF($E85:$R85,"")+COUNTIF($E86:$R86,"")+COUNTIF($E87:$R87,"")))))))),"0,00")</f>
        <v>0,73</v>
      </c>
    </row>
    <row r="88" spans="1:28" ht="15" customHeight="1" thickBot="1" x14ac:dyDescent="0.3">
      <c r="A88" s="60"/>
      <c r="B88" s="85"/>
      <c r="C88" s="86"/>
      <c r="D88" s="87"/>
      <c r="E88" s="70">
        <v>3</v>
      </c>
      <c r="F88" s="70">
        <v>5</v>
      </c>
      <c r="G88" s="70">
        <v>3</v>
      </c>
      <c r="H88" s="70">
        <v>3</v>
      </c>
      <c r="I88" s="70">
        <v>3</v>
      </c>
      <c r="J88" s="70">
        <v>5</v>
      </c>
      <c r="K88" s="70">
        <v>0</v>
      </c>
      <c r="L88" s="70">
        <v>2</v>
      </c>
      <c r="M88" s="70">
        <v>3</v>
      </c>
      <c r="N88" s="70">
        <v>3</v>
      </c>
      <c r="O88" s="56"/>
      <c r="P88" s="56"/>
      <c r="Q88" s="56"/>
      <c r="R88" s="56"/>
      <c r="S88" s="57">
        <f t="shared" si="2"/>
        <v>30</v>
      </c>
      <c r="T88" s="223">
        <v>9</v>
      </c>
      <c r="U88" s="203">
        <f>SUM(S88:S91)</f>
        <v>84</v>
      </c>
      <c r="V88" s="47">
        <f>COUNTIF($E88:$R88,0)+COUNTIF($E89:$R89,0)+COUNTIF($E90:$R90,0)+COUNTIF($E91:$R91,0)</f>
        <v>3</v>
      </c>
      <c r="W88" s="47">
        <f>COUNTIF($E88:$R88,1)+COUNTIF($E89:$R89,1)+COUNTIF($E90:$R90,1)+COUNTIF($E91:$R91,1)</f>
        <v>4</v>
      </c>
      <c r="X88" s="47">
        <f>COUNTIF($E88:$R88,2)+COUNTIF($E89:$R89,2)+COUNTIF($E90:$R90,2)+COUNTIF($E91:$R91,2)</f>
        <v>3</v>
      </c>
      <c r="Y88" s="47">
        <f>COUNTIF($E88:$R88,3)+COUNTIF($E89:$R89,3)+COUNTIF($E90:$R90,3)+COUNTIF($E91:$R91,3)</f>
        <v>13</v>
      </c>
      <c r="Z88" s="47">
        <f>COUNTIF($E88:$R88,5)+COUNTIF($E89:$R89,5)+COUNTIF($E90:$R90,5)+COUNTIF($E91:$R91,5)</f>
        <v>7</v>
      </c>
      <c r="AA88" s="48">
        <f>COUNTIF($E88:$R88,"5*")+COUNTIF($E89:$R89,"5*")+COUNTIF($E90:$R90,"5*")</f>
        <v>0</v>
      </c>
      <c r="AB88" s="49">
        <f>COUNTIF($E88:$R88,20)+COUNTIF($E89:$R89,20)+COUNTIF($E90:$R90,20)</f>
        <v>0</v>
      </c>
    </row>
    <row r="89" spans="1:28" ht="15.75" customHeight="1" thickBot="1" x14ac:dyDescent="0.3">
      <c r="A89" s="61">
        <v>123</v>
      </c>
      <c r="B89" s="135" t="s">
        <v>63</v>
      </c>
      <c r="C89" s="136" t="s">
        <v>119</v>
      </c>
      <c r="D89" s="90" t="s">
        <v>66</v>
      </c>
      <c r="E89" s="70">
        <v>3</v>
      </c>
      <c r="F89" s="70">
        <v>5</v>
      </c>
      <c r="G89" s="70">
        <v>1</v>
      </c>
      <c r="H89" s="70">
        <v>5</v>
      </c>
      <c r="I89" s="70">
        <v>3</v>
      </c>
      <c r="J89" s="70">
        <v>5</v>
      </c>
      <c r="K89" s="70">
        <v>0</v>
      </c>
      <c r="L89" s="70">
        <v>3</v>
      </c>
      <c r="M89" s="70">
        <v>5</v>
      </c>
      <c r="N89" s="70">
        <v>1</v>
      </c>
      <c r="O89" s="50"/>
      <c r="P89" s="50"/>
      <c r="Q89" s="50"/>
      <c r="R89" s="50"/>
      <c r="S89" s="51">
        <f t="shared" si="2"/>
        <v>31</v>
      </c>
      <c r="T89" s="224"/>
      <c r="U89" s="204"/>
      <c r="V89" s="53"/>
      <c r="W89" s="53"/>
      <c r="X89" s="53"/>
      <c r="Y89" s="53"/>
      <c r="Z89" s="53"/>
      <c r="AA89" s="54"/>
      <c r="AB89" s="55"/>
    </row>
    <row r="90" spans="1:28" ht="16.5" customHeight="1" thickBot="1" x14ac:dyDescent="0.3">
      <c r="A90" s="62"/>
      <c r="B90" s="88"/>
      <c r="C90" s="89"/>
      <c r="D90" s="90"/>
      <c r="E90" s="70">
        <v>1</v>
      </c>
      <c r="F90" s="70">
        <v>3</v>
      </c>
      <c r="G90" s="70">
        <v>3</v>
      </c>
      <c r="H90" s="70">
        <v>5</v>
      </c>
      <c r="I90" s="70">
        <v>2</v>
      </c>
      <c r="J90" s="70">
        <v>3</v>
      </c>
      <c r="K90" s="70">
        <v>0</v>
      </c>
      <c r="L90" s="70">
        <v>2</v>
      </c>
      <c r="M90" s="70">
        <v>3</v>
      </c>
      <c r="N90" s="70">
        <v>1</v>
      </c>
      <c r="O90" s="72"/>
      <c r="P90" s="72"/>
      <c r="Q90" s="72"/>
      <c r="R90" s="72"/>
      <c r="S90" s="73">
        <f t="shared" si="2"/>
        <v>23</v>
      </c>
      <c r="T90" s="224"/>
      <c r="U90" s="205">
        <v>0.45</v>
      </c>
      <c r="V90" s="36" t="s">
        <v>3</v>
      </c>
      <c r="W90" s="37"/>
      <c r="X90" s="37"/>
      <c r="Y90" s="38"/>
      <c r="Z90" s="38"/>
      <c r="AA90" s="39"/>
      <c r="AB90" s="40" t="str">
        <f>TEXT( (U91-U90+0.00000000000001),"[hh].mm.ss")</f>
        <v>04.34.00</v>
      </c>
    </row>
    <row r="91" spans="1:28" ht="16.5" customHeight="1" thickBot="1" x14ac:dyDescent="0.3">
      <c r="A91" s="63"/>
      <c r="B91" s="91"/>
      <c r="C91" s="92"/>
      <c r="D91" s="93"/>
      <c r="E91" s="67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9" t="str">
        <f t="shared" si="2"/>
        <v/>
      </c>
      <c r="T91" s="225"/>
      <c r="U91" s="205">
        <v>0.64027777777777783</v>
      </c>
      <c r="V91" s="41" t="s">
        <v>11</v>
      </c>
      <c r="W91" s="42"/>
      <c r="X91" s="42"/>
      <c r="Y91" s="43"/>
      <c r="Z91" s="44"/>
      <c r="AA91" s="45"/>
      <c r="AB91" s="46" t="str">
        <f>TEXT(IF($E89="","",(IF($E90="",S89/(15-(COUNTIF($E89:$R89,""))),(IF($E91="",(S89+S90)/(30-(COUNTIF($E89:$R89,"")+COUNTIF($E90:$R90,""))), (S89+S90+S91)/(45-(COUNTIF($E89:$R89,"")+COUNTIF($E90:$R90,"")+COUNTIF($E91:$R91,"")))))))),"0,00")</f>
        <v>2,45</v>
      </c>
    </row>
    <row r="92" spans="1:28" s="155" customFormat="1" ht="15" customHeight="1" thickBot="1" x14ac:dyDescent="0.3">
      <c r="A92" s="60"/>
      <c r="B92" s="85"/>
      <c r="C92" s="86"/>
      <c r="D92" s="87"/>
      <c r="E92" s="150">
        <v>2</v>
      </c>
      <c r="F92" s="150">
        <v>3</v>
      </c>
      <c r="G92" s="150">
        <v>5</v>
      </c>
      <c r="H92" s="150" t="s">
        <v>1</v>
      </c>
      <c r="I92" s="150" t="s">
        <v>1</v>
      </c>
      <c r="J92" s="150" t="s">
        <v>1</v>
      </c>
      <c r="K92" s="150" t="s">
        <v>1</v>
      </c>
      <c r="L92" s="150" t="s">
        <v>1</v>
      </c>
      <c r="M92" s="150" t="s">
        <v>1</v>
      </c>
      <c r="N92" s="150" t="s">
        <v>1</v>
      </c>
      <c r="O92" s="108"/>
      <c r="P92" s="108"/>
      <c r="Q92" s="108"/>
      <c r="R92" s="108"/>
      <c r="S92" s="151">
        <f t="shared" si="2"/>
        <v>10</v>
      </c>
      <c r="T92" s="246" t="s">
        <v>1</v>
      </c>
      <c r="U92" s="203"/>
      <c r="V92" s="152">
        <f>COUNTIF($E92:$R92,0)+COUNTIF($E93:$R93,0)+COUNTIF($E94:$R94,0)+COUNTIF($E95:$R95,0)</f>
        <v>0</v>
      </c>
      <c r="W92" s="152">
        <f>COUNTIF($E92:$R92,1)+COUNTIF($E93:$R93,1)+COUNTIF($E94:$R94,1)+COUNTIF($E95:$R95,1)</f>
        <v>0</v>
      </c>
      <c r="X92" s="152">
        <f>COUNTIF($E92:$R92,2)+COUNTIF($E93:$R93,2)+COUNTIF($E94:$R94,2)+COUNTIF($E95:$R95,2)</f>
        <v>1</v>
      </c>
      <c r="Y92" s="152">
        <f>COUNTIF($E92:$R92,3)+COUNTIF($E93:$R93,3)+COUNTIF($E94:$R94,3)+COUNTIF($E95:$R95,3)</f>
        <v>1</v>
      </c>
      <c r="Z92" s="152">
        <f>COUNTIF($E92:$R92,5)+COUNTIF($E93:$R93,5)+COUNTIF($E94:$R94,5)+COUNTIF($E95:$R95,5)</f>
        <v>1</v>
      </c>
      <c r="AA92" s="153">
        <f>COUNTIF($E92:$R92,"5*")+COUNTIF($E93:$R93,"5*")+COUNTIF($E94:$R94,"5*")</f>
        <v>0</v>
      </c>
      <c r="AB92" s="154">
        <f>COUNTIF($E92:$R92,20)+COUNTIF($E93:$R93,20)+COUNTIF($E94:$R94,20)</f>
        <v>0</v>
      </c>
    </row>
    <row r="93" spans="1:28" s="155" customFormat="1" ht="15.75" customHeight="1" thickBot="1" x14ac:dyDescent="0.3">
      <c r="A93" s="61">
        <v>125</v>
      </c>
      <c r="B93" s="156" t="s">
        <v>121</v>
      </c>
      <c r="C93" s="157" t="s">
        <v>122</v>
      </c>
      <c r="D93" s="90" t="s">
        <v>66</v>
      </c>
      <c r="E93" s="150" t="s">
        <v>1</v>
      </c>
      <c r="F93" s="150" t="s">
        <v>1</v>
      </c>
      <c r="G93" s="150" t="s">
        <v>1</v>
      </c>
      <c r="H93" s="150" t="s">
        <v>1</v>
      </c>
      <c r="I93" s="150" t="s">
        <v>1</v>
      </c>
      <c r="J93" s="150" t="s">
        <v>1</v>
      </c>
      <c r="K93" s="150" t="s">
        <v>1</v>
      </c>
      <c r="L93" s="150" t="s">
        <v>1</v>
      </c>
      <c r="M93" s="150" t="s">
        <v>1</v>
      </c>
      <c r="N93" s="150" t="s">
        <v>1</v>
      </c>
      <c r="O93" s="158"/>
      <c r="P93" s="158"/>
      <c r="Q93" s="158"/>
      <c r="R93" s="158"/>
      <c r="S93" s="159">
        <f t="shared" si="2"/>
        <v>0</v>
      </c>
      <c r="T93" s="247"/>
      <c r="U93" s="204"/>
      <c r="V93" s="160"/>
      <c r="W93" s="160"/>
      <c r="X93" s="160"/>
      <c r="Y93" s="160"/>
      <c r="Z93" s="160"/>
      <c r="AA93" s="161"/>
      <c r="AB93" s="162"/>
    </row>
    <row r="94" spans="1:28" s="155" customFormat="1" ht="16.5" customHeight="1" thickBot="1" x14ac:dyDescent="0.3">
      <c r="A94" s="62"/>
      <c r="B94" s="88"/>
      <c r="C94" s="89"/>
      <c r="D94" s="90"/>
      <c r="E94" s="150" t="s">
        <v>1</v>
      </c>
      <c r="F94" s="150" t="s">
        <v>1</v>
      </c>
      <c r="G94" s="150" t="s">
        <v>1</v>
      </c>
      <c r="H94" s="150" t="s">
        <v>1</v>
      </c>
      <c r="I94" s="150" t="s">
        <v>1</v>
      </c>
      <c r="J94" s="150" t="s">
        <v>1</v>
      </c>
      <c r="K94" s="150" t="s">
        <v>1</v>
      </c>
      <c r="L94" s="150" t="s">
        <v>1</v>
      </c>
      <c r="M94" s="150" t="s">
        <v>1</v>
      </c>
      <c r="N94" s="150" t="s">
        <v>1</v>
      </c>
      <c r="O94" s="163"/>
      <c r="P94" s="163"/>
      <c r="Q94" s="163"/>
      <c r="R94" s="163"/>
      <c r="S94" s="164">
        <f t="shared" si="2"/>
        <v>0</v>
      </c>
      <c r="T94" s="247"/>
      <c r="U94" s="205">
        <v>0.45069444444444445</v>
      </c>
      <c r="V94" s="166" t="s">
        <v>3</v>
      </c>
      <c r="W94" s="167"/>
      <c r="X94" s="167"/>
      <c r="Y94" s="168"/>
      <c r="Z94" s="168"/>
      <c r="AA94" s="169"/>
      <c r="AB94" s="170" t="str">
        <f>TEXT( (U95-U94+0.00000000000001),"[hh].mm.ss")</f>
        <v>07.58.00</v>
      </c>
    </row>
    <row r="95" spans="1:28" s="155" customFormat="1" ht="16.5" customHeight="1" thickBot="1" x14ac:dyDescent="0.3">
      <c r="A95" s="63"/>
      <c r="B95" s="91"/>
      <c r="C95" s="92"/>
      <c r="D95" s="93"/>
      <c r="E95" s="171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3" t="str">
        <f t="shared" si="2"/>
        <v/>
      </c>
      <c r="T95" s="248"/>
      <c r="U95" s="205">
        <v>0.78263888888888899</v>
      </c>
      <c r="V95" s="174" t="s">
        <v>11</v>
      </c>
      <c r="W95" s="175"/>
      <c r="X95" s="175"/>
      <c r="Y95" s="176"/>
      <c r="Z95" s="177"/>
      <c r="AA95" s="178"/>
      <c r="AB95" s="179" t="str">
        <f>TEXT(IF($E93="","",(IF($E94="",S93/(15-(COUNTIF($E93:$R93,""))),(IF($E95="",(S93+S94)/(30-(COUNTIF($E93:$R93,"")+COUNTIF($E94:$R94,""))), (S93+S94+S95)/(45-(COUNTIF($E93:$R93,"")+COUNTIF($E94:$R94,"")+COUNTIF($E95:$R95,"")))))))),"0,00")</f>
        <v>0,00</v>
      </c>
    </row>
    <row r="96" spans="1:28" ht="15" customHeight="1" thickBot="1" x14ac:dyDescent="0.3">
      <c r="A96" s="60"/>
      <c r="B96" s="85"/>
      <c r="C96" s="86"/>
      <c r="D96" s="87"/>
      <c r="E96" s="70">
        <v>1</v>
      </c>
      <c r="F96" s="70">
        <v>0</v>
      </c>
      <c r="G96" s="150">
        <v>0</v>
      </c>
      <c r="H96" s="70">
        <v>0</v>
      </c>
      <c r="I96" s="70">
        <v>1</v>
      </c>
      <c r="J96" s="70">
        <v>0</v>
      </c>
      <c r="K96" s="70">
        <v>0</v>
      </c>
      <c r="L96" s="70">
        <v>1</v>
      </c>
      <c r="M96" s="70">
        <v>0</v>
      </c>
      <c r="N96" s="70">
        <v>0</v>
      </c>
      <c r="O96" s="56"/>
      <c r="P96" s="56"/>
      <c r="Q96" s="56"/>
      <c r="R96" s="56"/>
      <c r="S96" s="57">
        <f t="shared" si="2"/>
        <v>3</v>
      </c>
      <c r="T96" s="223">
        <v>5</v>
      </c>
      <c r="U96" s="203">
        <f>SUM(S96:S99)</f>
        <v>14</v>
      </c>
      <c r="V96" s="47">
        <f>COUNTIF($E96:$R96,0)+COUNTIF($E97:$R97,0)+COUNTIF($E98:$R98,0)+COUNTIF($E99:$R99,0)</f>
        <v>19</v>
      </c>
      <c r="W96" s="47">
        <f>COUNTIF($E96:$R96,1)+COUNTIF($E97:$R97,1)+COUNTIF($E98:$R98,1)+COUNTIF($E99:$R99,1)</f>
        <v>9</v>
      </c>
      <c r="X96" s="47">
        <f>COUNTIF($E96:$R96,2)+COUNTIF($E97:$R97,2)+COUNTIF($E98:$R98,2)+COUNTIF($E99:$R99,2)</f>
        <v>1</v>
      </c>
      <c r="Y96" s="47">
        <f>COUNTIF($E96:$R96,3)+COUNTIF($E97:$R97,3)+COUNTIF($E98:$R98,3)+COUNTIF($E99:$R99,3)</f>
        <v>1</v>
      </c>
      <c r="Z96" s="47">
        <f>COUNTIF($E96:$R96,5)+COUNTIF($E97:$R97,5)+COUNTIF($E98:$R98,5)+COUNTIF($E99:$R99,5)</f>
        <v>0</v>
      </c>
      <c r="AA96" s="48">
        <f>COUNTIF($E96:$R96,"5*")+COUNTIF($E97:$R97,"5*")+COUNTIF($E98:$R98,"5*")</f>
        <v>0</v>
      </c>
      <c r="AB96" s="49">
        <f>COUNTIF($E96:$R96,20)+COUNTIF($E97:$R97,20)+COUNTIF($E98:$R98,20)</f>
        <v>0</v>
      </c>
    </row>
    <row r="97" spans="1:28" ht="15.75" customHeight="1" thickBot="1" x14ac:dyDescent="0.3">
      <c r="A97" s="61">
        <v>129</v>
      </c>
      <c r="B97" s="135" t="s">
        <v>23</v>
      </c>
      <c r="C97" s="136" t="s">
        <v>125</v>
      </c>
      <c r="D97" s="90" t="s">
        <v>21</v>
      </c>
      <c r="E97" s="70">
        <v>0</v>
      </c>
      <c r="F97" s="70">
        <v>0</v>
      </c>
      <c r="G97" s="70">
        <v>1</v>
      </c>
      <c r="H97" s="70">
        <v>3</v>
      </c>
      <c r="I97" s="70">
        <v>0</v>
      </c>
      <c r="J97" s="70">
        <v>1</v>
      </c>
      <c r="K97" s="70">
        <v>0</v>
      </c>
      <c r="L97" s="70">
        <v>0</v>
      </c>
      <c r="M97" s="70">
        <v>1</v>
      </c>
      <c r="N97" s="70">
        <v>0</v>
      </c>
      <c r="O97" s="50"/>
      <c r="P97" s="50"/>
      <c r="Q97" s="50"/>
      <c r="R97" s="50"/>
      <c r="S97" s="51">
        <f t="shared" si="2"/>
        <v>6</v>
      </c>
      <c r="T97" s="224"/>
      <c r="U97" s="204"/>
      <c r="V97" s="53"/>
      <c r="W97" s="53"/>
      <c r="X97" s="53"/>
      <c r="Y97" s="53"/>
      <c r="Z97" s="53"/>
      <c r="AA97" s="54"/>
      <c r="AB97" s="55"/>
    </row>
    <row r="98" spans="1:28" ht="16.5" customHeight="1" thickBot="1" x14ac:dyDescent="0.3">
      <c r="A98" s="62"/>
      <c r="B98" s="88"/>
      <c r="C98" s="89"/>
      <c r="D98" s="90"/>
      <c r="E98" s="70">
        <v>0</v>
      </c>
      <c r="F98" s="70">
        <v>1</v>
      </c>
      <c r="G98" s="70">
        <v>1</v>
      </c>
      <c r="H98" s="70">
        <v>0</v>
      </c>
      <c r="I98" s="70">
        <v>0</v>
      </c>
      <c r="J98" s="70">
        <v>2</v>
      </c>
      <c r="K98" s="70">
        <v>0</v>
      </c>
      <c r="L98" s="70">
        <v>0</v>
      </c>
      <c r="M98" s="70">
        <v>1</v>
      </c>
      <c r="N98" s="70">
        <v>0</v>
      </c>
      <c r="O98" s="72"/>
      <c r="P98" s="72"/>
      <c r="Q98" s="72"/>
      <c r="R98" s="72"/>
      <c r="S98" s="73">
        <f t="shared" si="2"/>
        <v>5</v>
      </c>
      <c r="T98" s="224"/>
      <c r="U98" s="205">
        <v>0.4513888888888889</v>
      </c>
      <c r="V98" s="36" t="s">
        <v>3</v>
      </c>
      <c r="W98" s="37"/>
      <c r="X98" s="37"/>
      <c r="Y98" s="38"/>
      <c r="Z98" s="38"/>
      <c r="AA98" s="39"/>
      <c r="AB98" s="40" t="str">
        <f>TEXT( (U99-U98+0.00000000000001),"[hh].mm.ss")</f>
        <v>03.50.00</v>
      </c>
    </row>
    <row r="99" spans="1:28" ht="16.5" customHeight="1" thickBot="1" x14ac:dyDescent="0.3">
      <c r="A99" s="63"/>
      <c r="B99" s="91"/>
      <c r="C99" s="92"/>
      <c r="D99" s="93"/>
      <c r="E99" s="67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9" t="str">
        <f t="shared" si="2"/>
        <v/>
      </c>
      <c r="T99" s="225"/>
      <c r="U99" s="205">
        <v>0.61111111111111105</v>
      </c>
      <c r="V99" s="41" t="s">
        <v>11</v>
      </c>
      <c r="W99" s="42"/>
      <c r="X99" s="42"/>
      <c r="Y99" s="43"/>
      <c r="Z99" s="44"/>
      <c r="AA99" s="45"/>
      <c r="AB99" s="46" t="str">
        <f>TEXT(IF($E97="","",(IF($E98="",S97/(15-(COUNTIF($E97:$R97,""))),(IF($E99="",(S97+S98)/(30-(COUNTIF($E97:$R97,"")+COUNTIF($E98:$R98,""))), (S97+S98+S99)/(45-(COUNTIF($E97:$R97,"")+COUNTIF($E98:$R98,"")+COUNTIF($E99:$R99,"")))))))),"0,00")</f>
        <v>0,50</v>
      </c>
    </row>
  </sheetData>
  <mergeCells count="30">
    <mergeCell ref="AA1:AB2"/>
    <mergeCell ref="AA3:AB3"/>
    <mergeCell ref="A3:Z3"/>
    <mergeCell ref="T8:T11"/>
    <mergeCell ref="T24:T27"/>
    <mergeCell ref="T36:T39"/>
    <mergeCell ref="A1:C1"/>
    <mergeCell ref="D1:R1"/>
    <mergeCell ref="A2:C2"/>
    <mergeCell ref="D2:R2"/>
    <mergeCell ref="T32:T35"/>
    <mergeCell ref="T20:T23"/>
    <mergeCell ref="T28:T31"/>
    <mergeCell ref="T16:T19"/>
    <mergeCell ref="T12:T15"/>
    <mergeCell ref="T60:T63"/>
    <mergeCell ref="T64:T67"/>
    <mergeCell ref="T68:T71"/>
    <mergeCell ref="T72:T75"/>
    <mergeCell ref="T40:T43"/>
    <mergeCell ref="T44:T47"/>
    <mergeCell ref="T48:T51"/>
    <mergeCell ref="T52:T55"/>
    <mergeCell ref="T56:T59"/>
    <mergeCell ref="T92:T95"/>
    <mergeCell ref="T96:T99"/>
    <mergeCell ref="T76:T79"/>
    <mergeCell ref="T80:T83"/>
    <mergeCell ref="T84:T87"/>
    <mergeCell ref="T88:T91"/>
  </mergeCells>
  <phoneticPr fontId="0" type="noConversion"/>
  <pageMargins left="0.75" right="0.75" top="0.33" bottom="0.16" header="0.4921259845" footer="0.4921259845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zoomScale="85" zoomScaleNormal="85"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9.7109375" customWidth="1"/>
    <col min="21" max="21" width="10.42578125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32" t="s">
        <v>20</v>
      </c>
      <c r="B1" s="233"/>
      <c r="C1" s="234"/>
      <c r="D1" s="226" t="s">
        <v>76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1"/>
      <c r="T1" s="1"/>
      <c r="U1" s="1"/>
      <c r="V1" s="1"/>
      <c r="W1" s="1"/>
      <c r="X1" s="1"/>
      <c r="Y1" s="1"/>
      <c r="Z1" s="1"/>
      <c r="AA1" s="238" t="s">
        <v>182</v>
      </c>
      <c r="AB1" s="239"/>
    </row>
    <row r="2" spans="1:28" ht="51.75" customHeight="1" thickBot="1" x14ac:dyDescent="0.45">
      <c r="A2" s="235"/>
      <c r="B2" s="236"/>
      <c r="C2" s="237"/>
      <c r="D2" s="229" t="s">
        <v>17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"/>
      <c r="T2" s="2"/>
      <c r="U2" s="2"/>
      <c r="V2" s="2"/>
      <c r="W2" s="2"/>
      <c r="X2" s="2"/>
      <c r="Y2" s="2"/>
      <c r="Z2" s="2"/>
      <c r="AA2" s="240"/>
      <c r="AB2" s="241"/>
    </row>
    <row r="3" spans="1:28" ht="30" customHeight="1" x14ac:dyDescent="0.6">
      <c r="A3" s="244" t="s">
        <v>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2" t="s">
        <v>177</v>
      </c>
      <c r="AB3" s="243"/>
    </row>
    <row r="4" spans="1:28" ht="15" x14ac:dyDescent="0.2">
      <c r="A4" s="3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4"/>
      <c r="W4" s="4"/>
      <c r="X4" s="4"/>
      <c r="Y4" s="4"/>
      <c r="Z4" s="6"/>
      <c r="AA4" s="7"/>
      <c r="AB4" s="8"/>
    </row>
    <row r="5" spans="1:28" ht="16.5" thickBot="1" x14ac:dyDescent="0.3">
      <c r="A5" s="9"/>
      <c r="B5" s="10"/>
      <c r="C5" s="11"/>
      <c r="D5" s="11"/>
      <c r="E5" s="12"/>
      <c r="F5" s="12"/>
      <c r="G5" s="12"/>
      <c r="H5" s="12"/>
      <c r="I5" s="12" t="s">
        <v>16</v>
      </c>
      <c r="J5" s="12"/>
      <c r="K5" s="12"/>
      <c r="L5" s="12"/>
      <c r="M5" s="12"/>
      <c r="N5" s="12"/>
      <c r="O5" s="13"/>
      <c r="P5" s="12"/>
      <c r="Q5" s="12"/>
      <c r="R5" s="12"/>
      <c r="S5" s="14"/>
      <c r="T5" s="14"/>
      <c r="U5" s="15">
        <v>41069</v>
      </c>
      <c r="V5" s="16"/>
      <c r="W5" s="16"/>
      <c r="X5" s="16"/>
      <c r="Y5" s="14"/>
      <c r="Z5" s="17"/>
      <c r="AA5" s="18"/>
      <c r="AB5" s="19"/>
    </row>
    <row r="6" spans="1:28" ht="15" x14ac:dyDescent="0.25">
      <c r="A6" s="144" t="s">
        <v>13</v>
      </c>
      <c r="B6" s="64" t="s">
        <v>14</v>
      </c>
      <c r="C6" s="65"/>
      <c r="D6" s="66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 t="s">
        <v>0</v>
      </c>
      <c r="T6" s="23" t="s">
        <v>180</v>
      </c>
      <c r="U6" s="24"/>
      <c r="V6" s="25" t="s">
        <v>9</v>
      </c>
      <c r="W6" s="26"/>
      <c r="X6" s="26"/>
      <c r="Y6" s="27"/>
      <c r="Z6" s="27"/>
      <c r="AA6" s="27"/>
      <c r="AB6" s="28"/>
    </row>
    <row r="7" spans="1:28" ht="15.75" thickBot="1" x14ac:dyDescent="0.3">
      <c r="A7" s="145" t="s">
        <v>4</v>
      </c>
      <c r="B7" s="94" t="s">
        <v>15</v>
      </c>
      <c r="C7" s="95"/>
      <c r="D7" s="96" t="s">
        <v>18</v>
      </c>
      <c r="E7" s="29">
        <v>1</v>
      </c>
      <c r="F7" s="29">
        <v>2</v>
      </c>
      <c r="G7" s="29">
        <v>3</v>
      </c>
      <c r="H7" s="29">
        <v>4</v>
      </c>
      <c r="I7" s="29">
        <v>5</v>
      </c>
      <c r="J7" s="29">
        <v>6</v>
      </c>
      <c r="K7" s="29">
        <v>7</v>
      </c>
      <c r="L7" s="29">
        <v>8</v>
      </c>
      <c r="M7" s="29">
        <v>9</v>
      </c>
      <c r="N7" s="29">
        <v>10</v>
      </c>
      <c r="O7" s="29">
        <v>11</v>
      </c>
      <c r="P7" s="29">
        <v>12</v>
      </c>
      <c r="Q7" s="29">
        <v>13</v>
      </c>
      <c r="R7" s="29">
        <v>14</v>
      </c>
      <c r="S7" s="30" t="s">
        <v>7</v>
      </c>
      <c r="T7" s="30" t="s">
        <v>1</v>
      </c>
      <c r="U7" s="31" t="s">
        <v>8</v>
      </c>
      <c r="V7" s="32">
        <v>0</v>
      </c>
      <c r="W7" s="33">
        <v>1</v>
      </c>
      <c r="X7" s="33">
        <v>2</v>
      </c>
      <c r="Y7" s="33">
        <v>3</v>
      </c>
      <c r="Z7" s="33">
        <v>5</v>
      </c>
      <c r="AA7" s="34" t="s">
        <v>2</v>
      </c>
      <c r="AB7" s="35">
        <v>20</v>
      </c>
    </row>
    <row r="8" spans="1:28" ht="15.75" thickBot="1" x14ac:dyDescent="0.3">
      <c r="A8" s="146"/>
      <c r="B8" s="85"/>
      <c r="C8" s="86"/>
      <c r="D8" s="87"/>
      <c r="E8" s="70">
        <v>0</v>
      </c>
      <c r="F8" s="70">
        <v>1</v>
      </c>
      <c r="G8" s="70">
        <v>1</v>
      </c>
      <c r="H8" s="70">
        <v>0</v>
      </c>
      <c r="I8" s="70">
        <v>0</v>
      </c>
      <c r="J8" s="70">
        <v>0</v>
      </c>
      <c r="K8" s="70">
        <v>0</v>
      </c>
      <c r="L8" s="70">
        <v>1</v>
      </c>
      <c r="M8" s="70">
        <v>2</v>
      </c>
      <c r="N8" s="70">
        <v>1</v>
      </c>
      <c r="O8" s="56"/>
      <c r="P8" s="56"/>
      <c r="Q8" s="56"/>
      <c r="R8" s="56"/>
      <c r="S8" s="57">
        <f t="shared" ref="S8:S39" si="0">IF(E8="","",SUM(E8:R8)+(COUNTIF(E8:R8,"5*")*5))</f>
        <v>6</v>
      </c>
      <c r="T8" s="223">
        <v>12</v>
      </c>
      <c r="U8" s="203">
        <f>SUM(S8:S11)</f>
        <v>15</v>
      </c>
      <c r="V8" s="47">
        <f>COUNTIF($E8:$R8,0)+COUNTIF($E9:$R9,0)+COUNTIF($E10:$R10,0)+COUNTIF($E11:$R11,0)</f>
        <v>18</v>
      </c>
      <c r="W8" s="47">
        <f>COUNTIF($E8:$R8,1)+COUNTIF($E9:$R9,1)+COUNTIF($E10:$R10,1)+COUNTIF($E11:$R11,1)</f>
        <v>10</v>
      </c>
      <c r="X8" s="47">
        <f>COUNTIF($E8:$R8,2)+COUNTIF($E9:$R9,2)+COUNTIF($E10:$R10,2)+COUNTIF($E11:$R11,2)</f>
        <v>1</v>
      </c>
      <c r="Y8" s="47">
        <f>COUNTIF($E8:$R8,3)+COUNTIF($E9:$R9,3)+COUNTIF($E10:$R10,3)+COUNTIF($E11:$R11,3)</f>
        <v>1</v>
      </c>
      <c r="Z8" s="47">
        <f>COUNTIF($E8:$R8,5)+COUNTIF($E9:$R9,5)+COUNTIF($E10:$R10,5)+COUNTIF($E11:$R11,5)</f>
        <v>0</v>
      </c>
      <c r="AA8" s="48">
        <f>COUNTIF($E8:$R8,"5*")+COUNTIF($E9:$R9,"5*")+COUNTIF($E10:$R10,"5*")</f>
        <v>0</v>
      </c>
      <c r="AB8" s="49">
        <f>COUNTIF($E8:$R8,20)+COUNTIF($E9:$R9,20)+COUNTIF($E10:$R10,20)</f>
        <v>0</v>
      </c>
    </row>
    <row r="9" spans="1:28" ht="15.75" thickBot="1" x14ac:dyDescent="0.3">
      <c r="A9" s="147">
        <v>151</v>
      </c>
      <c r="B9" s="106" t="s">
        <v>126</v>
      </c>
      <c r="C9" s="107" t="s">
        <v>127</v>
      </c>
      <c r="D9" s="90" t="s">
        <v>66</v>
      </c>
      <c r="E9" s="70">
        <v>0</v>
      </c>
      <c r="F9" s="70">
        <v>0</v>
      </c>
      <c r="G9" s="70">
        <v>1</v>
      </c>
      <c r="H9" s="70">
        <v>0</v>
      </c>
      <c r="I9" s="70">
        <v>0</v>
      </c>
      <c r="J9" s="70">
        <v>0</v>
      </c>
      <c r="K9" s="70">
        <v>0</v>
      </c>
      <c r="L9" s="70">
        <v>1</v>
      </c>
      <c r="M9" s="70">
        <v>0</v>
      </c>
      <c r="N9" s="70">
        <v>0</v>
      </c>
      <c r="O9" s="50"/>
      <c r="P9" s="50"/>
      <c r="Q9" s="50"/>
      <c r="R9" s="50"/>
      <c r="S9" s="51">
        <f t="shared" si="0"/>
        <v>2</v>
      </c>
      <c r="T9" s="224"/>
      <c r="U9" s="204"/>
      <c r="V9" s="53"/>
      <c r="W9" s="53"/>
      <c r="X9" s="53"/>
      <c r="Y9" s="53"/>
      <c r="Z9" s="53"/>
      <c r="AA9" s="54"/>
      <c r="AB9" s="55"/>
    </row>
    <row r="10" spans="1:28" ht="18.75" thickBot="1" x14ac:dyDescent="0.3">
      <c r="A10" s="148"/>
      <c r="B10" s="88"/>
      <c r="C10" s="89"/>
      <c r="D10" s="90"/>
      <c r="E10" s="70">
        <v>0</v>
      </c>
      <c r="F10" s="70">
        <v>0</v>
      </c>
      <c r="G10" s="70">
        <v>1</v>
      </c>
      <c r="H10" s="70">
        <v>0</v>
      </c>
      <c r="I10" s="70">
        <v>1</v>
      </c>
      <c r="J10" s="70">
        <v>1</v>
      </c>
      <c r="K10" s="70">
        <v>0</v>
      </c>
      <c r="L10" s="70">
        <v>3</v>
      </c>
      <c r="M10" s="70">
        <v>0</v>
      </c>
      <c r="N10" s="70">
        <v>1</v>
      </c>
      <c r="O10" s="72"/>
      <c r="P10" s="72"/>
      <c r="Q10" s="72"/>
      <c r="R10" s="72"/>
      <c r="S10" s="73">
        <f t="shared" si="0"/>
        <v>7</v>
      </c>
      <c r="T10" s="224"/>
      <c r="U10" s="205">
        <v>0.41666666666666669</v>
      </c>
      <c r="V10" s="36" t="s">
        <v>3</v>
      </c>
      <c r="W10" s="37"/>
      <c r="X10" s="37"/>
      <c r="Y10" s="38"/>
      <c r="Z10" s="38"/>
      <c r="AA10" s="39"/>
      <c r="AB10" s="40" t="str">
        <f>TEXT( (U11-U10+0.00000000000001),"[hh].mm.ss")</f>
        <v>03.28.00</v>
      </c>
    </row>
    <row r="11" spans="1:28" ht="18.75" thickBot="1" x14ac:dyDescent="0.3">
      <c r="A11" s="149"/>
      <c r="B11" s="91"/>
      <c r="C11" s="92"/>
      <c r="D11" s="93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9" t="str">
        <f t="shared" si="0"/>
        <v/>
      </c>
      <c r="T11" s="225"/>
      <c r="U11" s="205">
        <v>0.56111111111111112</v>
      </c>
      <c r="V11" s="41" t="s">
        <v>11</v>
      </c>
      <c r="W11" s="42"/>
      <c r="X11" s="42"/>
      <c r="Y11" s="43"/>
      <c r="Z11" s="44"/>
      <c r="AA11" s="45"/>
      <c r="AB11" s="46" t="str">
        <f>TEXT(IF($E9="","",(IF($E10="",S9/(15-(COUNTIF($E9:$R9,""))),(IF($E11="",(S9+S10)/(30-(COUNTIF($E9:$R9,"")+COUNTIF($E10:$R10,""))), (S9+S10+S11)/(45-(COUNTIF($E9:$R9,"")+COUNTIF($E10:$R10,"")+COUNTIF($E11:$R11,"")))))))),"0,00")</f>
        <v>0,41</v>
      </c>
    </row>
    <row r="12" spans="1:28" ht="15.75" thickBot="1" x14ac:dyDescent="0.3">
      <c r="A12" s="146"/>
      <c r="B12" s="85"/>
      <c r="C12" s="86"/>
      <c r="D12" s="87"/>
      <c r="E12" s="70">
        <v>0</v>
      </c>
      <c r="F12" s="70">
        <v>0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  <c r="L12" s="70">
        <v>1</v>
      </c>
      <c r="M12" s="70">
        <v>1</v>
      </c>
      <c r="N12" s="70">
        <v>0</v>
      </c>
      <c r="O12" s="56"/>
      <c r="P12" s="56"/>
      <c r="Q12" s="56"/>
      <c r="R12" s="56"/>
      <c r="S12" s="57">
        <f t="shared" si="0"/>
        <v>4</v>
      </c>
      <c r="T12" s="223">
        <v>14</v>
      </c>
      <c r="U12" s="203">
        <f>SUM(S12:S15)</f>
        <v>18</v>
      </c>
      <c r="V12" s="47">
        <f>COUNTIF($E12:$R12,0)+COUNTIF($E13:$R13,0)+COUNTIF($E14:$R14,0)+COUNTIF($E15:$R15,0)</f>
        <v>17</v>
      </c>
      <c r="W12" s="47">
        <f>COUNTIF($E12:$R12,1)+COUNTIF($E13:$R13,1)+COUNTIF($E14:$R14,1)+COUNTIF($E15:$R15,1)</f>
        <v>10</v>
      </c>
      <c r="X12" s="47">
        <f>COUNTIF($E12:$R12,2)+COUNTIF($E13:$R13,2)+COUNTIF($E14:$R14,2)+COUNTIF($E15:$R15,2)</f>
        <v>1</v>
      </c>
      <c r="Y12" s="47">
        <f>COUNTIF($E12:$R12,3)+COUNTIF($E13:$R13,3)+COUNTIF($E14:$R14,3)+COUNTIF($E15:$R15,3)</f>
        <v>2</v>
      </c>
      <c r="Z12" s="47">
        <f>COUNTIF($E12:$R12,5)+COUNTIF($E13:$R13,5)+COUNTIF($E14:$R14,5)+COUNTIF($E15:$R15,5)</f>
        <v>0</v>
      </c>
      <c r="AA12" s="48">
        <f>COUNTIF($E12:$R12,"5*")+COUNTIF($E13:$R13,"5*")+COUNTIF($E14:$R14,"5*")</f>
        <v>0</v>
      </c>
      <c r="AB12" s="49">
        <f>COUNTIF($E12:$R12,20)+COUNTIF($E13:$R13,20)+COUNTIF($E14:$R14,20)</f>
        <v>0</v>
      </c>
    </row>
    <row r="13" spans="1:28" ht="15.75" thickBot="1" x14ac:dyDescent="0.3">
      <c r="A13" s="147">
        <v>152</v>
      </c>
      <c r="B13" s="106" t="s">
        <v>128</v>
      </c>
      <c r="C13" s="107" t="s">
        <v>129</v>
      </c>
      <c r="D13" s="90" t="s">
        <v>21</v>
      </c>
      <c r="E13" s="70">
        <v>0</v>
      </c>
      <c r="F13" s="70">
        <v>1</v>
      </c>
      <c r="G13" s="70">
        <v>1</v>
      </c>
      <c r="H13" s="70">
        <v>1</v>
      </c>
      <c r="I13" s="70">
        <v>0</v>
      </c>
      <c r="J13" s="70">
        <v>1</v>
      </c>
      <c r="K13" s="70">
        <v>0</v>
      </c>
      <c r="L13" s="70">
        <v>3</v>
      </c>
      <c r="M13" s="70">
        <v>1</v>
      </c>
      <c r="N13" s="70">
        <v>0</v>
      </c>
      <c r="O13" s="50"/>
      <c r="P13" s="50"/>
      <c r="Q13" s="50"/>
      <c r="R13" s="50"/>
      <c r="S13" s="51">
        <f t="shared" si="0"/>
        <v>8</v>
      </c>
      <c r="T13" s="224"/>
      <c r="U13" s="204"/>
      <c r="V13" s="53"/>
      <c r="W13" s="53"/>
      <c r="X13" s="53"/>
      <c r="Y13" s="53"/>
      <c r="Z13" s="53"/>
      <c r="AA13" s="54"/>
      <c r="AB13" s="55"/>
    </row>
    <row r="14" spans="1:28" ht="18.75" thickBot="1" x14ac:dyDescent="0.3">
      <c r="A14" s="148"/>
      <c r="B14" s="88"/>
      <c r="C14" s="89"/>
      <c r="D14" s="90"/>
      <c r="E14" s="70">
        <v>0</v>
      </c>
      <c r="F14" s="70">
        <v>1</v>
      </c>
      <c r="G14" s="70">
        <v>3</v>
      </c>
      <c r="H14" s="70">
        <v>0</v>
      </c>
      <c r="I14" s="70">
        <v>0</v>
      </c>
      <c r="J14" s="70">
        <v>0</v>
      </c>
      <c r="K14" s="70">
        <v>0</v>
      </c>
      <c r="L14" s="70">
        <v>1</v>
      </c>
      <c r="M14" s="70">
        <v>1</v>
      </c>
      <c r="N14" s="70">
        <v>0</v>
      </c>
      <c r="O14" s="72"/>
      <c r="P14" s="72"/>
      <c r="Q14" s="72"/>
      <c r="R14" s="72"/>
      <c r="S14" s="73">
        <f t="shared" si="0"/>
        <v>6</v>
      </c>
      <c r="T14" s="224"/>
      <c r="U14" s="205">
        <v>0.41736111111111113</v>
      </c>
      <c r="V14" s="36" t="s">
        <v>3</v>
      </c>
      <c r="W14" s="37"/>
      <c r="X14" s="37"/>
      <c r="Y14" s="38"/>
      <c r="Z14" s="38"/>
      <c r="AA14" s="39"/>
      <c r="AB14" s="40" t="str">
        <f>TEXT( (U15-U14+0.00000000000001),"[hh].mm.ss")</f>
        <v>04.28.00</v>
      </c>
    </row>
    <row r="15" spans="1:28" ht="18.75" thickBot="1" x14ac:dyDescent="0.3">
      <c r="A15" s="149"/>
      <c r="B15" s="91"/>
      <c r="C15" s="92"/>
      <c r="D15" s="93"/>
      <c r="E15" s="67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9" t="str">
        <f t="shared" si="0"/>
        <v/>
      </c>
      <c r="T15" s="225"/>
      <c r="U15" s="205">
        <v>0.60347222222222219</v>
      </c>
      <c r="V15" s="41" t="s">
        <v>11</v>
      </c>
      <c r="W15" s="42"/>
      <c r="X15" s="42"/>
      <c r="Y15" s="43"/>
      <c r="Z15" s="44"/>
      <c r="AA15" s="45"/>
      <c r="AB15" s="46" t="str">
        <f>TEXT(IF($E13="","",(IF($E14="",S13/(15-(COUNTIF($E13:$R13,""))),(IF($E15="",(S13+S14)/(30-(COUNTIF($E13:$R13,"")+COUNTIF($E14:$R14,""))), (S13+S14+S15)/(45-(COUNTIF($E13:$R13,"")+COUNTIF($E14:$R14,"")+COUNTIF($E15:$R15,"")))))))),"0,00")</f>
        <v>0,64</v>
      </c>
    </row>
    <row r="16" spans="1:28" ht="15.75" thickBot="1" x14ac:dyDescent="0.3">
      <c r="A16" s="146"/>
      <c r="B16" s="85"/>
      <c r="C16" s="86"/>
      <c r="D16" s="87"/>
      <c r="E16" s="70">
        <v>1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56"/>
      <c r="P16" s="56"/>
      <c r="Q16" s="56"/>
      <c r="R16" s="56"/>
      <c r="S16" s="57">
        <f t="shared" si="0"/>
        <v>1</v>
      </c>
      <c r="T16" s="223">
        <v>3</v>
      </c>
      <c r="U16" s="203">
        <f>SUM(S16:S19)</f>
        <v>1</v>
      </c>
      <c r="V16" s="47">
        <f>COUNTIF($E16:$R16,0)+COUNTIF($E17:$R17,0)+COUNTIF($E18:$R18,0)+COUNTIF($E19:$R19,0)</f>
        <v>29</v>
      </c>
      <c r="W16" s="47">
        <f>COUNTIF($E16:$R16,1)+COUNTIF($E17:$R17,1)+COUNTIF($E18:$R18,1)+COUNTIF($E19:$R19,1)</f>
        <v>1</v>
      </c>
      <c r="X16" s="47">
        <f>COUNTIF($E16:$R16,2)+COUNTIF($E17:$R17,2)+COUNTIF($E18:$R18,2)+COUNTIF($E19:$R19,2)</f>
        <v>0</v>
      </c>
      <c r="Y16" s="47">
        <f>COUNTIF($E16:$R16,3)+COUNTIF($E17:$R17,3)+COUNTIF($E18:$R18,3)+COUNTIF($E19:$R19,3)</f>
        <v>0</v>
      </c>
      <c r="Z16" s="47">
        <f>COUNTIF($E16:$R16,5)+COUNTIF($E17:$R17,5)+COUNTIF($E18:$R18,5)+COUNTIF($E19:$R19,5)</f>
        <v>0</v>
      </c>
      <c r="AA16" s="48">
        <f>COUNTIF($E16:$R16,"5*")+COUNTIF($E17:$R17,"5*")+COUNTIF($E18:$R18,"5*")</f>
        <v>0</v>
      </c>
      <c r="AB16" s="49">
        <f>COUNTIF($E16:$R16,20)+COUNTIF($E17:$R17,20)+COUNTIF($E18:$R18,20)</f>
        <v>0</v>
      </c>
    </row>
    <row r="17" spans="1:28" ht="15.75" thickBot="1" x14ac:dyDescent="0.3">
      <c r="A17" s="147">
        <v>153</v>
      </c>
      <c r="B17" s="106" t="s">
        <v>130</v>
      </c>
      <c r="C17" s="107" t="s">
        <v>41</v>
      </c>
      <c r="D17" s="90" t="s">
        <v>64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50"/>
      <c r="P17" s="50"/>
      <c r="Q17" s="50"/>
      <c r="R17" s="50"/>
      <c r="S17" s="51">
        <f t="shared" si="0"/>
        <v>0</v>
      </c>
      <c r="T17" s="224"/>
      <c r="U17" s="204"/>
      <c r="V17" s="53"/>
      <c r="W17" s="53"/>
      <c r="X17" s="53"/>
      <c r="Y17" s="53"/>
      <c r="Z17" s="53"/>
      <c r="AA17" s="54"/>
      <c r="AB17" s="55"/>
    </row>
    <row r="18" spans="1:28" ht="18.75" thickBot="1" x14ac:dyDescent="0.3">
      <c r="A18" s="148"/>
      <c r="B18" s="88"/>
      <c r="C18" s="89"/>
      <c r="D18" s="90"/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2"/>
      <c r="P18" s="72"/>
      <c r="Q18" s="72"/>
      <c r="R18" s="72"/>
      <c r="S18" s="73">
        <f t="shared" si="0"/>
        <v>0</v>
      </c>
      <c r="T18" s="224"/>
      <c r="U18" s="205">
        <v>0.41805555555555557</v>
      </c>
      <c r="V18" s="36" t="s">
        <v>3</v>
      </c>
      <c r="W18" s="37"/>
      <c r="X18" s="37"/>
      <c r="Y18" s="38"/>
      <c r="Z18" s="38"/>
      <c r="AA18" s="39"/>
      <c r="AB18" s="40" t="str">
        <f>TEXT( (U19-U18+0.00000000000001),"[hh].mm.ss")</f>
        <v>04.03.00</v>
      </c>
    </row>
    <row r="19" spans="1:28" ht="18.75" thickBot="1" x14ac:dyDescent="0.3">
      <c r="A19" s="149"/>
      <c r="B19" s="91"/>
      <c r="C19" s="92"/>
      <c r="D19" s="93"/>
      <c r="E19" s="67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 t="str">
        <f t="shared" si="0"/>
        <v/>
      </c>
      <c r="T19" s="225"/>
      <c r="U19" s="205">
        <v>0.58680555555555558</v>
      </c>
      <c r="V19" s="41" t="s">
        <v>11</v>
      </c>
      <c r="W19" s="42"/>
      <c r="X19" s="42"/>
      <c r="Y19" s="43"/>
      <c r="Z19" s="44"/>
      <c r="AA19" s="45"/>
      <c r="AB19" s="46" t="str">
        <f>TEXT(IF($E17="","",(IF($E18="",S17/(15-(COUNTIF($E17:$R17,""))),(IF($E19="",(S17+S18)/(30-(COUNTIF($E17:$R17,"")+COUNTIF($E18:$R18,""))), (S17+S18+S19)/(45-(COUNTIF($E17:$R17,"")+COUNTIF($E18:$R18,"")+COUNTIF($E19:$R19,"")))))))),"0,00")</f>
        <v>0,00</v>
      </c>
    </row>
    <row r="20" spans="1:28" ht="15.75" thickBot="1" x14ac:dyDescent="0.3">
      <c r="A20" s="146"/>
      <c r="B20" s="85"/>
      <c r="C20" s="86"/>
      <c r="D20" s="87" t="s">
        <v>65</v>
      </c>
      <c r="E20" s="70">
        <v>1</v>
      </c>
      <c r="F20" s="70">
        <v>1</v>
      </c>
      <c r="G20" s="70">
        <v>2</v>
      </c>
      <c r="H20" s="70">
        <v>0</v>
      </c>
      <c r="I20" s="70">
        <v>1</v>
      </c>
      <c r="J20" s="70">
        <v>1</v>
      </c>
      <c r="K20" s="70">
        <v>0</v>
      </c>
      <c r="L20" s="70">
        <v>5</v>
      </c>
      <c r="M20" s="70">
        <v>0</v>
      </c>
      <c r="N20" s="70">
        <v>1</v>
      </c>
      <c r="O20" s="56"/>
      <c r="P20" s="56"/>
      <c r="Q20" s="56"/>
      <c r="R20" s="56"/>
      <c r="S20" s="57">
        <f t="shared" si="0"/>
        <v>12</v>
      </c>
      <c r="T20" s="223">
        <v>16</v>
      </c>
      <c r="U20" s="203">
        <f>SUM(S20:S23)</f>
        <v>34</v>
      </c>
      <c r="V20" s="47">
        <f>COUNTIF($E20:$R20,0)+COUNTIF($E21:$R21,0)+COUNTIF($E22:$R22,0)+COUNTIF($E23:$R23,0)</f>
        <v>15</v>
      </c>
      <c r="W20" s="47">
        <f>COUNTIF($E20:$R20,1)+COUNTIF($E21:$R21,1)+COUNTIF($E22:$R22,1)+COUNTIF($E23:$R23,1)</f>
        <v>8</v>
      </c>
      <c r="X20" s="47">
        <f>COUNTIF($E20:$R20,2)+COUNTIF($E21:$R21,2)+COUNTIF($E22:$R22,2)+COUNTIF($E23:$R23,2)</f>
        <v>1</v>
      </c>
      <c r="Y20" s="47">
        <f>COUNTIF($E20:$R20,3)+COUNTIF($E21:$R21,3)+COUNTIF($E22:$R22,3)+COUNTIF($E23:$R23,3)</f>
        <v>3</v>
      </c>
      <c r="Z20" s="47">
        <f>COUNTIF($E20:$R20,5)+COUNTIF($E21:$R21,5)+COUNTIF($E22:$R22,5)+COUNTIF($E23:$R23,5)</f>
        <v>3</v>
      </c>
      <c r="AA20" s="48">
        <f>COUNTIF($E20:$R20,"5*")+COUNTIF($E21:$R21,"5*")+COUNTIF($E22:$R22,"5*")</f>
        <v>0</v>
      </c>
      <c r="AB20" s="49">
        <f>COUNTIF($E20:$R20,20)+COUNTIF($E21:$R21,20)+COUNTIF($E22:$R22,20)</f>
        <v>0</v>
      </c>
    </row>
    <row r="21" spans="1:28" ht="15.75" thickBot="1" x14ac:dyDescent="0.3">
      <c r="A21" s="147">
        <v>154</v>
      </c>
      <c r="B21" s="106" t="s">
        <v>131</v>
      </c>
      <c r="C21" s="107" t="s">
        <v>48</v>
      </c>
      <c r="D21" s="90"/>
      <c r="E21" s="70">
        <v>0</v>
      </c>
      <c r="F21" s="70">
        <v>1</v>
      </c>
      <c r="G21" s="70">
        <v>5</v>
      </c>
      <c r="H21" s="70">
        <v>0</v>
      </c>
      <c r="I21" s="70">
        <v>0</v>
      </c>
      <c r="J21" s="70">
        <v>0</v>
      </c>
      <c r="K21" s="70">
        <v>0</v>
      </c>
      <c r="L21" s="70">
        <v>3</v>
      </c>
      <c r="M21" s="70">
        <v>3</v>
      </c>
      <c r="N21" s="70">
        <v>0</v>
      </c>
      <c r="O21" s="50"/>
      <c r="P21" s="50"/>
      <c r="Q21" s="50"/>
      <c r="R21" s="50"/>
      <c r="S21" s="51">
        <f t="shared" si="0"/>
        <v>12</v>
      </c>
      <c r="T21" s="224"/>
      <c r="U21" s="204"/>
      <c r="V21" s="53"/>
      <c r="W21" s="53"/>
      <c r="X21" s="53"/>
      <c r="Y21" s="53"/>
      <c r="Z21" s="53"/>
      <c r="AA21" s="54"/>
      <c r="AB21" s="55"/>
    </row>
    <row r="22" spans="1:28" ht="18.75" thickBot="1" x14ac:dyDescent="0.3">
      <c r="A22" s="148"/>
      <c r="B22" s="88"/>
      <c r="C22" s="89"/>
      <c r="D22" s="90"/>
      <c r="E22" s="70">
        <v>5</v>
      </c>
      <c r="F22" s="70">
        <v>0</v>
      </c>
      <c r="G22" s="70">
        <v>1</v>
      </c>
      <c r="H22" s="70">
        <v>0</v>
      </c>
      <c r="I22" s="70">
        <v>0</v>
      </c>
      <c r="J22" s="70">
        <v>1</v>
      </c>
      <c r="K22" s="70">
        <v>0</v>
      </c>
      <c r="L22" s="70">
        <v>3</v>
      </c>
      <c r="M22" s="70">
        <v>0</v>
      </c>
      <c r="N22" s="70">
        <v>0</v>
      </c>
      <c r="O22" s="72"/>
      <c r="P22" s="72"/>
      <c r="Q22" s="72"/>
      <c r="R22" s="72"/>
      <c r="S22" s="73">
        <f t="shared" si="0"/>
        <v>10</v>
      </c>
      <c r="T22" s="224"/>
      <c r="U22" s="205">
        <v>0.41875000000000001</v>
      </c>
      <c r="V22" s="36" t="s">
        <v>3</v>
      </c>
      <c r="W22" s="37"/>
      <c r="X22" s="37"/>
      <c r="Y22" s="38"/>
      <c r="Z22" s="38"/>
      <c r="AA22" s="39"/>
      <c r="AB22" s="40" t="str">
        <f>TEXT( (U23-U22+0.00000000000001),"[hh].mm.ss")</f>
        <v>03.06.00</v>
      </c>
    </row>
    <row r="23" spans="1:28" ht="18.75" thickBot="1" x14ac:dyDescent="0.3">
      <c r="A23" s="149"/>
      <c r="B23" s="91"/>
      <c r="C23" s="92"/>
      <c r="D23" s="93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9" t="str">
        <f t="shared" si="0"/>
        <v/>
      </c>
      <c r="T23" s="225"/>
      <c r="U23" s="205">
        <v>0.54791666666666672</v>
      </c>
      <c r="V23" s="41" t="s">
        <v>11</v>
      </c>
      <c r="W23" s="42"/>
      <c r="X23" s="42"/>
      <c r="Y23" s="43"/>
      <c r="Z23" s="44"/>
      <c r="AA23" s="45"/>
      <c r="AB23" s="46" t="str">
        <f>TEXT(IF($E21="","",(IF($E22="",S21/(15-(COUNTIF($E21:$R21,""))),(IF($E23="",(S21+S22)/(30-(COUNTIF($E21:$R21,"")+COUNTIF($E22:$R22,""))), (S21+S22+S23)/(45-(COUNTIF($E21:$R21,"")+COUNTIF($E22:$R22,"")+COUNTIF($E23:$R23,"")))))))),"0,00")</f>
        <v>1,00</v>
      </c>
    </row>
    <row r="24" spans="1:28" ht="15.75" thickBot="1" x14ac:dyDescent="0.3">
      <c r="A24" s="146"/>
      <c r="B24" s="85"/>
      <c r="C24" s="86"/>
      <c r="D24" s="87"/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3</v>
      </c>
      <c r="K24" s="70">
        <v>0</v>
      </c>
      <c r="L24" s="70">
        <v>1</v>
      </c>
      <c r="M24" s="70">
        <v>1</v>
      </c>
      <c r="N24" s="70">
        <v>0</v>
      </c>
      <c r="O24" s="56"/>
      <c r="P24" s="56"/>
      <c r="Q24" s="56"/>
      <c r="R24" s="56"/>
      <c r="S24" s="57">
        <f t="shared" si="0"/>
        <v>5</v>
      </c>
      <c r="T24" s="223">
        <v>10</v>
      </c>
      <c r="U24" s="203">
        <f>SUM(S24:S27)</f>
        <v>12</v>
      </c>
      <c r="V24" s="47">
        <f>COUNTIF($E24:$R24,0)+COUNTIF($E25:$R25,0)+COUNTIF($E26:$R26,0)+COUNTIF($E27:$R27,0)</f>
        <v>22</v>
      </c>
      <c r="W24" s="47">
        <f>COUNTIF($E24:$R24,1)+COUNTIF($E25:$R25,1)+COUNTIF($E26:$R26,1)+COUNTIF($E27:$R27,1)</f>
        <v>5</v>
      </c>
      <c r="X24" s="47">
        <f>COUNTIF($E24:$R24,2)+COUNTIF($E25:$R25,2)+COUNTIF($E26:$R26,2)+COUNTIF($E27:$R27,2)</f>
        <v>2</v>
      </c>
      <c r="Y24" s="47">
        <f>COUNTIF($E24:$R24,3)+COUNTIF($E25:$R25,3)+COUNTIF($E26:$R26,3)+COUNTIF($E27:$R27,3)</f>
        <v>1</v>
      </c>
      <c r="Z24" s="47">
        <f>COUNTIF($E24:$R24,5)+COUNTIF($E25:$R25,5)+COUNTIF($E26:$R26,5)+COUNTIF($E27:$R27,5)</f>
        <v>0</v>
      </c>
      <c r="AA24" s="48">
        <f>COUNTIF($E24:$R24,"5*")+COUNTIF($E25:$R25,"5*")+COUNTIF($E26:$R26,"5*")</f>
        <v>0</v>
      </c>
      <c r="AB24" s="49">
        <f>COUNTIF($E24:$R24,20)+COUNTIF($E25:$R25,20)+COUNTIF($E26:$R26,20)</f>
        <v>0</v>
      </c>
    </row>
    <row r="25" spans="1:28" ht="15.75" thickBot="1" x14ac:dyDescent="0.3">
      <c r="A25" s="147">
        <v>155</v>
      </c>
      <c r="B25" s="106" t="s">
        <v>132</v>
      </c>
      <c r="C25" s="107" t="s">
        <v>133</v>
      </c>
      <c r="D25" s="90" t="s">
        <v>65</v>
      </c>
      <c r="E25" s="70">
        <v>0</v>
      </c>
      <c r="F25" s="70">
        <v>0</v>
      </c>
      <c r="G25" s="70">
        <v>2</v>
      </c>
      <c r="H25" s="70">
        <v>0</v>
      </c>
      <c r="I25" s="70">
        <v>1</v>
      </c>
      <c r="J25" s="70">
        <v>0</v>
      </c>
      <c r="K25" s="70">
        <v>0</v>
      </c>
      <c r="L25" s="70">
        <v>1</v>
      </c>
      <c r="M25" s="70">
        <v>0</v>
      </c>
      <c r="N25" s="70">
        <v>0</v>
      </c>
      <c r="O25" s="50"/>
      <c r="P25" s="50"/>
      <c r="Q25" s="50"/>
      <c r="R25" s="50"/>
      <c r="S25" s="51">
        <f t="shared" si="0"/>
        <v>4</v>
      </c>
      <c r="T25" s="224"/>
      <c r="U25" s="204"/>
      <c r="V25" s="53"/>
      <c r="W25" s="53"/>
      <c r="X25" s="53"/>
      <c r="Y25" s="53"/>
      <c r="Z25" s="53"/>
      <c r="AA25" s="54"/>
      <c r="AB25" s="55"/>
    </row>
    <row r="26" spans="1:28" ht="18.75" thickBot="1" x14ac:dyDescent="0.3">
      <c r="A26" s="148"/>
      <c r="B26" s="88"/>
      <c r="C26" s="89"/>
      <c r="D26" s="90"/>
      <c r="E26" s="70">
        <v>0</v>
      </c>
      <c r="F26" s="70">
        <v>0</v>
      </c>
      <c r="G26" s="70">
        <v>1</v>
      </c>
      <c r="H26" s="70">
        <v>0</v>
      </c>
      <c r="I26" s="70">
        <v>0</v>
      </c>
      <c r="J26" s="70">
        <v>2</v>
      </c>
      <c r="K26" s="70">
        <v>0</v>
      </c>
      <c r="L26" s="70">
        <v>0</v>
      </c>
      <c r="M26" s="70">
        <v>0</v>
      </c>
      <c r="N26" s="70">
        <v>0</v>
      </c>
      <c r="O26" s="72"/>
      <c r="P26" s="72"/>
      <c r="Q26" s="72"/>
      <c r="R26" s="72"/>
      <c r="S26" s="73">
        <f t="shared" si="0"/>
        <v>3</v>
      </c>
      <c r="T26" s="224"/>
      <c r="U26" s="205">
        <v>0.41944444444444445</v>
      </c>
      <c r="V26" s="36" t="s">
        <v>3</v>
      </c>
      <c r="W26" s="37"/>
      <c r="X26" s="37"/>
      <c r="Y26" s="38"/>
      <c r="Z26" s="38"/>
      <c r="AA26" s="39"/>
      <c r="AB26" s="40" t="str">
        <f>TEXT( (U27-U26+0.00000000000001),"[hh].mm.ss")</f>
        <v>03.08.00</v>
      </c>
    </row>
    <row r="27" spans="1:28" ht="18.75" thickBot="1" x14ac:dyDescent="0.3">
      <c r="A27" s="149"/>
      <c r="B27" s="91"/>
      <c r="C27" s="92"/>
      <c r="D27" s="93"/>
      <c r="E27" s="67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 t="str">
        <f t="shared" si="0"/>
        <v/>
      </c>
      <c r="T27" s="225"/>
      <c r="U27" s="205">
        <v>0.54999999999999993</v>
      </c>
      <c r="V27" s="41" t="s">
        <v>11</v>
      </c>
      <c r="W27" s="42"/>
      <c r="X27" s="42"/>
      <c r="Y27" s="43"/>
      <c r="Z27" s="44"/>
      <c r="AA27" s="45"/>
      <c r="AB27" s="46" t="str">
        <f>TEXT(IF($E25="","",(IF($E26="",S25/(15-(COUNTIF($E25:$R25,""))),(IF($E27="",(S25+S26)/(30-(COUNTIF($E25:$R25,"")+COUNTIF($E26:$R26,""))), (S25+S26+S27)/(45-(COUNTIF($E25:$R25,"")+COUNTIF($E26:$R26,"")+COUNTIF($E27:$R27,"")))))))),"0,00")</f>
        <v>0,32</v>
      </c>
    </row>
    <row r="28" spans="1:28" ht="15.75" thickBot="1" x14ac:dyDescent="0.3">
      <c r="A28" s="146"/>
      <c r="B28" s="85"/>
      <c r="C28" s="86"/>
      <c r="D28" s="87"/>
      <c r="E28" s="70">
        <v>0</v>
      </c>
      <c r="F28" s="70">
        <v>0</v>
      </c>
      <c r="G28" s="70">
        <v>0</v>
      </c>
      <c r="H28" s="70">
        <v>0</v>
      </c>
      <c r="I28" s="70">
        <v>2</v>
      </c>
      <c r="J28" s="70">
        <v>0</v>
      </c>
      <c r="K28" s="70">
        <v>0</v>
      </c>
      <c r="L28" s="70">
        <v>0</v>
      </c>
      <c r="M28" s="70">
        <v>1</v>
      </c>
      <c r="N28" s="70">
        <v>0</v>
      </c>
      <c r="O28" s="56"/>
      <c r="P28" s="56"/>
      <c r="Q28" s="56"/>
      <c r="R28" s="56"/>
      <c r="S28" s="57">
        <f t="shared" si="0"/>
        <v>3</v>
      </c>
      <c r="T28" s="223">
        <v>7</v>
      </c>
      <c r="U28" s="203">
        <f>SUM(S28:S31)</f>
        <v>8</v>
      </c>
      <c r="V28" s="47">
        <f>COUNTIF($E28:$R28,0)+COUNTIF($E29:$R29,0)+COUNTIF($E30:$R30,0)+COUNTIF($E31:$R31,0)</f>
        <v>25</v>
      </c>
      <c r="W28" s="47">
        <f>COUNTIF($E28:$R28,1)+COUNTIF($E29:$R29,1)+COUNTIF($E30:$R30,1)+COUNTIF($E31:$R31,1)</f>
        <v>3</v>
      </c>
      <c r="X28" s="47">
        <f>COUNTIF($E28:$R28,2)+COUNTIF($E29:$R29,2)+COUNTIF($E30:$R30,2)+COUNTIF($E31:$R31,2)</f>
        <v>1</v>
      </c>
      <c r="Y28" s="47">
        <f>COUNTIF($E28:$R28,3)+COUNTIF($E29:$R29,3)+COUNTIF($E30:$R30,3)+COUNTIF($E31:$R31,3)</f>
        <v>1</v>
      </c>
      <c r="Z28" s="47">
        <f>COUNTIF($E28:$R28,5)+COUNTIF($E29:$R29,5)+COUNTIF($E30:$R30,5)+COUNTIF($E31:$R31,5)</f>
        <v>0</v>
      </c>
      <c r="AA28" s="48">
        <f>COUNTIF($E28:$R28,"5*")+COUNTIF($E29:$R29,"5*")+COUNTIF($E30:$R30,"5*")</f>
        <v>0</v>
      </c>
      <c r="AB28" s="49">
        <f>COUNTIF($E28:$R28,20)+COUNTIF($E29:$R29,20)+COUNTIF($E30:$R30,20)</f>
        <v>0</v>
      </c>
    </row>
    <row r="29" spans="1:28" ht="15.75" thickBot="1" x14ac:dyDescent="0.3">
      <c r="A29" s="147">
        <v>156</v>
      </c>
      <c r="B29" s="106" t="s">
        <v>43</v>
      </c>
      <c r="C29" s="107" t="s">
        <v>49</v>
      </c>
      <c r="D29" s="90" t="s">
        <v>21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3</v>
      </c>
      <c r="M29" s="70">
        <v>0</v>
      </c>
      <c r="N29" s="70">
        <v>0</v>
      </c>
      <c r="O29" s="50"/>
      <c r="P29" s="50"/>
      <c r="Q29" s="50"/>
      <c r="R29" s="50"/>
      <c r="S29" s="51">
        <f t="shared" si="0"/>
        <v>3</v>
      </c>
      <c r="T29" s="224"/>
      <c r="U29" s="204"/>
      <c r="V29" s="53"/>
      <c r="W29" s="53"/>
      <c r="X29" s="53"/>
      <c r="Y29" s="53"/>
      <c r="Z29" s="53"/>
      <c r="AA29" s="54"/>
      <c r="AB29" s="55"/>
    </row>
    <row r="30" spans="1:28" ht="18.75" thickBot="1" x14ac:dyDescent="0.3">
      <c r="A30" s="148"/>
      <c r="B30" s="88"/>
      <c r="C30" s="89"/>
      <c r="D30" s="90"/>
      <c r="E30" s="70">
        <v>0</v>
      </c>
      <c r="F30" s="70">
        <v>0</v>
      </c>
      <c r="G30" s="70">
        <v>1</v>
      </c>
      <c r="H30" s="70">
        <v>0</v>
      </c>
      <c r="I30" s="70">
        <v>0</v>
      </c>
      <c r="J30" s="70">
        <v>0</v>
      </c>
      <c r="K30" s="70">
        <v>0</v>
      </c>
      <c r="L30" s="70">
        <v>1</v>
      </c>
      <c r="M30" s="70">
        <v>0</v>
      </c>
      <c r="N30" s="70">
        <v>0</v>
      </c>
      <c r="O30" s="72"/>
      <c r="P30" s="72"/>
      <c r="Q30" s="72"/>
      <c r="R30" s="72"/>
      <c r="S30" s="73">
        <f t="shared" si="0"/>
        <v>2</v>
      </c>
      <c r="T30" s="224"/>
      <c r="U30" s="205">
        <v>0.4201388888888889</v>
      </c>
      <c r="V30" s="36" t="s">
        <v>3</v>
      </c>
      <c r="W30" s="37"/>
      <c r="X30" s="37"/>
      <c r="Y30" s="38"/>
      <c r="Z30" s="38"/>
      <c r="AA30" s="39"/>
      <c r="AB30" s="40" t="str">
        <f>TEXT( (U31-U30+0.00000000000001),"[hh].mm.ss")</f>
        <v>04.33.00</v>
      </c>
    </row>
    <row r="31" spans="1:28" ht="18.75" thickBot="1" x14ac:dyDescent="0.3">
      <c r="A31" s="149"/>
      <c r="B31" s="91"/>
      <c r="C31" s="92"/>
      <c r="D31" s="93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9" t="str">
        <f t="shared" si="0"/>
        <v/>
      </c>
      <c r="T31" s="225"/>
      <c r="U31" s="205">
        <v>0.60972222222222217</v>
      </c>
      <c r="V31" s="41" t="s">
        <v>11</v>
      </c>
      <c r="W31" s="42"/>
      <c r="X31" s="42"/>
      <c r="Y31" s="43"/>
      <c r="Z31" s="44"/>
      <c r="AA31" s="45"/>
      <c r="AB31" s="46" t="str">
        <f>TEXT(IF($E29="","",(IF($E30="",S29/(15-(COUNTIF($E29:$R29,""))),(IF($E31="",(S29+S30)/(30-(COUNTIF($E29:$R29,"")+COUNTIF($E30:$R30,""))), (S29+S30+S31)/(45-(COUNTIF($E29:$R29,"")+COUNTIF($E30:$R30,"")+COUNTIF($E31:$R31,"")))))))),"0,00")</f>
        <v>0,23</v>
      </c>
    </row>
    <row r="32" spans="1:28" ht="15.75" thickBot="1" x14ac:dyDescent="0.3">
      <c r="A32" s="146"/>
      <c r="B32" s="85"/>
      <c r="C32" s="86"/>
      <c r="D32" s="87"/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1</v>
      </c>
      <c r="N32" s="70">
        <v>1</v>
      </c>
      <c r="O32" s="56"/>
      <c r="P32" s="56"/>
      <c r="Q32" s="56"/>
      <c r="R32" s="56"/>
      <c r="S32" s="57">
        <f t="shared" si="0"/>
        <v>2</v>
      </c>
      <c r="T32" s="223">
        <v>5</v>
      </c>
      <c r="U32" s="203">
        <f>SUM(S32:S35)</f>
        <v>4</v>
      </c>
      <c r="V32" s="47">
        <f>COUNTIF($E32:$R32,0)+COUNTIF($E33:$R33,0)+COUNTIF($E34:$R34,0)+COUNTIF($E35:$R35,0)</f>
        <v>26</v>
      </c>
      <c r="W32" s="47">
        <f>COUNTIF($E32:$R32,1)+COUNTIF($E33:$R33,1)+COUNTIF($E34:$R34,1)+COUNTIF($E35:$R35,1)</f>
        <v>4</v>
      </c>
      <c r="X32" s="47">
        <f>COUNTIF($E32:$R32,2)+COUNTIF($E33:$R33,2)+COUNTIF($E34:$R34,2)+COUNTIF($E35:$R35,2)</f>
        <v>0</v>
      </c>
      <c r="Y32" s="47">
        <f>COUNTIF($E32:$R32,3)+COUNTIF($E33:$R33,3)+COUNTIF($E34:$R34,3)+COUNTIF($E35:$R35,3)</f>
        <v>0</v>
      </c>
      <c r="Z32" s="47">
        <f>COUNTIF($E32:$R32,5)+COUNTIF($E33:$R33,5)+COUNTIF($E34:$R34,5)+COUNTIF($E35:$R35,5)</f>
        <v>0</v>
      </c>
      <c r="AA32" s="48">
        <f>COUNTIF($E32:$R32,"5*")+COUNTIF($E33:$R33,"5*")+COUNTIF($E34:$R34,"5*")</f>
        <v>0</v>
      </c>
      <c r="AB32" s="49">
        <f>COUNTIF($E32:$R32,20)+COUNTIF($E33:$R33,20)+COUNTIF($E34:$R34,20)</f>
        <v>0</v>
      </c>
    </row>
    <row r="33" spans="1:28" ht="15.75" thickBot="1" x14ac:dyDescent="0.3">
      <c r="A33" s="147">
        <v>157</v>
      </c>
      <c r="B33" s="106" t="s">
        <v>25</v>
      </c>
      <c r="C33" s="107" t="s">
        <v>134</v>
      </c>
      <c r="D33" s="90" t="s">
        <v>21</v>
      </c>
      <c r="E33" s="70">
        <v>1</v>
      </c>
      <c r="F33" s="70">
        <v>0</v>
      </c>
      <c r="G33" s="70">
        <v>0</v>
      </c>
      <c r="H33" s="70">
        <v>0</v>
      </c>
      <c r="I33" s="70">
        <v>1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50"/>
      <c r="P33" s="50"/>
      <c r="Q33" s="50"/>
      <c r="R33" s="50"/>
      <c r="S33" s="51">
        <f t="shared" si="0"/>
        <v>2</v>
      </c>
      <c r="T33" s="224"/>
      <c r="U33" s="204"/>
      <c r="V33" s="53"/>
      <c r="W33" s="53"/>
      <c r="X33" s="53"/>
      <c r="Y33" s="53"/>
      <c r="Z33" s="53"/>
      <c r="AA33" s="54"/>
      <c r="AB33" s="55"/>
    </row>
    <row r="34" spans="1:28" ht="18.75" thickBot="1" x14ac:dyDescent="0.3">
      <c r="A34" s="148"/>
      <c r="B34" s="88"/>
      <c r="C34" s="89"/>
      <c r="D34" s="90"/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2"/>
      <c r="P34" s="72"/>
      <c r="Q34" s="72"/>
      <c r="R34" s="72"/>
      <c r="S34" s="73">
        <f t="shared" si="0"/>
        <v>0</v>
      </c>
      <c r="T34" s="224"/>
      <c r="U34" s="205">
        <v>0.42083333333333334</v>
      </c>
      <c r="V34" s="36" t="s">
        <v>3</v>
      </c>
      <c r="W34" s="37"/>
      <c r="X34" s="37"/>
      <c r="Y34" s="38"/>
      <c r="Z34" s="38"/>
      <c r="AA34" s="39"/>
      <c r="AB34" s="40" t="str">
        <f>TEXT( (U35-U34+0.00000000000001),"[hh].mm.ss")</f>
        <v>04.32.00</v>
      </c>
    </row>
    <row r="35" spans="1:28" ht="18.75" thickBot="1" x14ac:dyDescent="0.3">
      <c r="A35" s="149"/>
      <c r="B35" s="91"/>
      <c r="C35" s="92"/>
      <c r="D35" s="93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9" t="str">
        <f t="shared" si="0"/>
        <v/>
      </c>
      <c r="T35" s="225"/>
      <c r="U35" s="205">
        <v>0.60972222222222217</v>
      </c>
      <c r="V35" s="41" t="s">
        <v>11</v>
      </c>
      <c r="W35" s="42"/>
      <c r="X35" s="42"/>
      <c r="Y35" s="43"/>
      <c r="Z35" s="44"/>
      <c r="AA35" s="45"/>
      <c r="AB35" s="46" t="str">
        <f>TEXT(IF($E33="","",(IF($E34="",S33/(15-(COUNTIF($E33:$R33,""))),(IF($E35="",(S33+S34)/(30-(COUNTIF($E33:$R33,"")+COUNTIF($E34:$R34,""))), (S33+S34+S35)/(45-(COUNTIF($E33:$R33,"")+COUNTIF($E34:$R34,"")+COUNTIF($E35:$R35,"")))))))),"0,00")</f>
        <v>0,09</v>
      </c>
    </row>
    <row r="36" spans="1:28" ht="15.75" thickBot="1" x14ac:dyDescent="0.3">
      <c r="A36" s="146"/>
      <c r="B36" s="85"/>
      <c r="C36" s="86"/>
      <c r="D36" s="87"/>
      <c r="E36" s="70">
        <v>0</v>
      </c>
      <c r="F36" s="70">
        <v>0</v>
      </c>
      <c r="G36" s="70">
        <v>0</v>
      </c>
      <c r="H36" s="70">
        <v>0</v>
      </c>
      <c r="I36" s="70">
        <v>1</v>
      </c>
      <c r="J36" s="70">
        <v>0</v>
      </c>
      <c r="K36" s="70">
        <v>0</v>
      </c>
      <c r="L36" s="70">
        <v>3</v>
      </c>
      <c r="M36" s="70">
        <v>2</v>
      </c>
      <c r="N36" s="70">
        <v>0</v>
      </c>
      <c r="O36" s="56"/>
      <c r="P36" s="56"/>
      <c r="Q36" s="56"/>
      <c r="R36" s="56"/>
      <c r="S36" s="57">
        <f t="shared" si="0"/>
        <v>6</v>
      </c>
      <c r="T36" s="223">
        <v>9</v>
      </c>
      <c r="U36" s="203">
        <f>SUM(S36:S39)</f>
        <v>12</v>
      </c>
      <c r="V36" s="47">
        <f>COUNTIF($E36:$R36,0)+COUNTIF($E37:$R37,0)+COUNTIF($E38:$R38,0)+COUNTIF($E39:$R39,0)</f>
        <v>23</v>
      </c>
      <c r="W36" s="47">
        <f>COUNTIF($E36:$R36,1)+COUNTIF($E37:$R37,1)+COUNTIF($E38:$R38,1)+COUNTIF($E39:$R39,1)</f>
        <v>3</v>
      </c>
      <c r="X36" s="47">
        <f>COUNTIF($E36:$R36,2)+COUNTIF($E37:$R37,2)+COUNTIF($E38:$R38,2)+COUNTIF($E39:$R39,2)</f>
        <v>3</v>
      </c>
      <c r="Y36" s="47">
        <f>COUNTIF($E36:$R36,3)+COUNTIF($E37:$R37,3)+COUNTIF($E38:$R38,3)+COUNTIF($E39:$R39,3)</f>
        <v>1</v>
      </c>
      <c r="Z36" s="47">
        <f>COUNTIF($E36:$R36,5)+COUNTIF($E37:$R37,5)+COUNTIF($E38:$R38,5)+COUNTIF($E39:$R39,5)</f>
        <v>0</v>
      </c>
      <c r="AA36" s="48">
        <f>COUNTIF($E36:$R36,"5*")+COUNTIF($E37:$R37,"5*")+COUNTIF($E38:$R38,"5*")</f>
        <v>0</v>
      </c>
      <c r="AB36" s="49">
        <f>COUNTIF($E36:$R36,20)+COUNTIF($E37:$R37,20)+COUNTIF($E38:$R38,20)</f>
        <v>0</v>
      </c>
    </row>
    <row r="37" spans="1:28" ht="15.75" thickBot="1" x14ac:dyDescent="0.3">
      <c r="A37" s="147">
        <v>159</v>
      </c>
      <c r="B37" s="106" t="s">
        <v>135</v>
      </c>
      <c r="C37" s="107" t="s">
        <v>136</v>
      </c>
      <c r="D37" s="90" t="s">
        <v>66</v>
      </c>
      <c r="E37" s="70">
        <v>0</v>
      </c>
      <c r="F37" s="70">
        <v>0</v>
      </c>
      <c r="G37" s="70">
        <v>2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2</v>
      </c>
      <c r="N37" s="70">
        <v>0</v>
      </c>
      <c r="O37" s="50"/>
      <c r="P37" s="50"/>
      <c r="Q37" s="50"/>
      <c r="R37" s="50"/>
      <c r="S37" s="51">
        <f t="shared" si="0"/>
        <v>4</v>
      </c>
      <c r="T37" s="224"/>
      <c r="U37" s="204"/>
      <c r="V37" s="53"/>
      <c r="W37" s="53"/>
      <c r="X37" s="53"/>
      <c r="Y37" s="53"/>
      <c r="Z37" s="53"/>
      <c r="AA37" s="54"/>
      <c r="AB37" s="55"/>
    </row>
    <row r="38" spans="1:28" ht="18.75" thickBot="1" x14ac:dyDescent="0.3">
      <c r="A38" s="148"/>
      <c r="B38" s="88"/>
      <c r="C38" s="89"/>
      <c r="D38" s="90"/>
      <c r="E38" s="70">
        <v>0</v>
      </c>
      <c r="F38" s="70">
        <v>0</v>
      </c>
      <c r="G38" s="70">
        <v>1</v>
      </c>
      <c r="H38" s="70">
        <v>1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2"/>
      <c r="P38" s="72"/>
      <c r="Q38" s="72"/>
      <c r="R38" s="72"/>
      <c r="S38" s="73">
        <f t="shared" si="0"/>
        <v>2</v>
      </c>
      <c r="T38" s="224"/>
      <c r="U38" s="205">
        <v>0.42222222222222222</v>
      </c>
      <c r="V38" s="36" t="s">
        <v>3</v>
      </c>
      <c r="W38" s="37"/>
      <c r="X38" s="37"/>
      <c r="Y38" s="38"/>
      <c r="Z38" s="38"/>
      <c r="AA38" s="39"/>
      <c r="AB38" s="40" t="str">
        <f>TEXT( (U39-U38+0.00000000000001),"[hh].mm.ss")</f>
        <v>04.36.00</v>
      </c>
    </row>
    <row r="39" spans="1:28" ht="18.75" thickBot="1" x14ac:dyDescent="0.3">
      <c r="A39" s="149"/>
      <c r="B39" s="91"/>
      <c r="C39" s="92"/>
      <c r="D39" s="9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9" t="str">
        <f t="shared" si="0"/>
        <v/>
      </c>
      <c r="T39" s="225"/>
      <c r="U39" s="205">
        <v>0.61388888888888882</v>
      </c>
      <c r="V39" s="41" t="s">
        <v>11</v>
      </c>
      <c r="W39" s="42"/>
      <c r="X39" s="42"/>
      <c r="Y39" s="43"/>
      <c r="Z39" s="44"/>
      <c r="AA39" s="45"/>
      <c r="AB39" s="46" t="str">
        <f>TEXT(IF($E37="","",(IF($E38="",S37/(15-(COUNTIF($E37:$R37,""))),(IF($E39="",(S37+S38)/(30-(COUNTIF($E37:$R37,"")+COUNTIF($E38:$R38,""))), (S37+S38+S39)/(45-(COUNTIF($E37:$R37,"")+COUNTIF($E38:$R38,"")+COUNTIF($E39:$R39,"")))))))),"0,00")</f>
        <v>0,27</v>
      </c>
    </row>
    <row r="40" spans="1:28" ht="15.75" thickBot="1" x14ac:dyDescent="0.3">
      <c r="A40" s="146"/>
      <c r="B40" s="85"/>
      <c r="C40" s="86"/>
      <c r="D40" s="87"/>
      <c r="E40" s="70">
        <v>0</v>
      </c>
      <c r="F40" s="70">
        <v>0</v>
      </c>
      <c r="G40" s="70">
        <v>1</v>
      </c>
      <c r="H40" s="70">
        <v>2</v>
      </c>
      <c r="I40" s="70">
        <v>2</v>
      </c>
      <c r="J40" s="70">
        <v>2</v>
      </c>
      <c r="K40" s="70">
        <v>0</v>
      </c>
      <c r="L40" s="70">
        <v>3</v>
      </c>
      <c r="M40" s="70">
        <v>1</v>
      </c>
      <c r="N40" s="70">
        <v>0</v>
      </c>
      <c r="O40" s="56"/>
      <c r="P40" s="56"/>
      <c r="Q40" s="56"/>
      <c r="R40" s="56"/>
      <c r="S40" s="57">
        <f t="shared" ref="S40:S71" si="1">IF(E40="","",SUM(E40:R40)+(COUNTIF(E40:R40,"5*")*5))</f>
        <v>11</v>
      </c>
      <c r="T40" s="223">
        <v>13</v>
      </c>
      <c r="U40" s="203">
        <f>SUM(S40:S43)</f>
        <v>18</v>
      </c>
      <c r="V40" s="47">
        <f>COUNTIF($E40:$R40,0)+COUNTIF($E41:$R41,0)+COUNTIF($E42:$R42,0)+COUNTIF($E43:$R43,0)</f>
        <v>19</v>
      </c>
      <c r="W40" s="47">
        <f>COUNTIF($E40:$R40,1)+COUNTIF($E41:$R41,1)+COUNTIF($E42:$R42,1)+COUNTIF($E43:$R43,1)</f>
        <v>5</v>
      </c>
      <c r="X40" s="47">
        <f>COUNTIF($E40:$R40,2)+COUNTIF($E41:$R41,2)+COUNTIF($E42:$R42,2)+COUNTIF($E43:$R43,2)</f>
        <v>5</v>
      </c>
      <c r="Y40" s="47">
        <f>COUNTIF($E40:$R40,3)+COUNTIF($E41:$R41,3)+COUNTIF($E42:$R42,3)+COUNTIF($E43:$R43,3)</f>
        <v>1</v>
      </c>
      <c r="Z40" s="47">
        <f>COUNTIF($E40:$R40,5)+COUNTIF($E41:$R41,5)+COUNTIF($E42:$R42,5)+COUNTIF($E43:$R43,5)</f>
        <v>0</v>
      </c>
      <c r="AA40" s="48">
        <f>COUNTIF($E40:$R40,"5*")+COUNTIF($E41:$R41,"5*")+COUNTIF($E42:$R42,"5*")</f>
        <v>0</v>
      </c>
      <c r="AB40" s="49">
        <f>COUNTIF($E40:$R40,20)+COUNTIF($E41:$R41,20)+COUNTIF($E42:$R42,20)</f>
        <v>0</v>
      </c>
    </row>
    <row r="41" spans="1:28" ht="15.75" thickBot="1" x14ac:dyDescent="0.3">
      <c r="A41" s="147">
        <v>162</v>
      </c>
      <c r="B41" s="106" t="s">
        <v>137</v>
      </c>
      <c r="C41" s="107" t="s">
        <v>121</v>
      </c>
      <c r="D41" s="90" t="s">
        <v>66</v>
      </c>
      <c r="E41" s="70">
        <v>0</v>
      </c>
      <c r="F41" s="70">
        <v>0</v>
      </c>
      <c r="G41" s="70">
        <v>2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1</v>
      </c>
      <c r="N41" s="70">
        <v>0</v>
      </c>
      <c r="O41" s="50"/>
      <c r="P41" s="50"/>
      <c r="Q41" s="50"/>
      <c r="R41" s="50"/>
      <c r="S41" s="51">
        <f t="shared" si="1"/>
        <v>3</v>
      </c>
      <c r="T41" s="224"/>
      <c r="U41" s="204"/>
      <c r="V41" s="53"/>
      <c r="W41" s="53"/>
      <c r="X41" s="53"/>
      <c r="Y41" s="53"/>
      <c r="Z41" s="53"/>
      <c r="AA41" s="54"/>
      <c r="AB41" s="55"/>
    </row>
    <row r="42" spans="1:28" ht="18.75" thickBot="1" x14ac:dyDescent="0.3">
      <c r="A42" s="148"/>
      <c r="B42" s="88"/>
      <c r="C42" s="89"/>
      <c r="D42" s="90"/>
      <c r="E42" s="70">
        <v>0</v>
      </c>
      <c r="F42" s="70">
        <v>1</v>
      </c>
      <c r="G42" s="70">
        <v>2</v>
      </c>
      <c r="H42" s="70">
        <v>0</v>
      </c>
      <c r="I42" s="70">
        <v>0</v>
      </c>
      <c r="J42" s="70">
        <v>0</v>
      </c>
      <c r="K42" s="70">
        <v>0</v>
      </c>
      <c r="L42" s="70">
        <v>1</v>
      </c>
      <c r="M42" s="70">
        <v>0</v>
      </c>
      <c r="N42" s="70">
        <v>0</v>
      </c>
      <c r="O42" s="72"/>
      <c r="P42" s="72"/>
      <c r="Q42" s="72"/>
      <c r="R42" s="72"/>
      <c r="S42" s="73">
        <f t="shared" si="1"/>
        <v>4</v>
      </c>
      <c r="T42" s="224"/>
      <c r="U42" s="205">
        <v>0.42291666666666666</v>
      </c>
      <c r="V42" s="36" t="s">
        <v>3</v>
      </c>
      <c r="W42" s="37"/>
      <c r="X42" s="37"/>
      <c r="Y42" s="38"/>
      <c r="Z42" s="38"/>
      <c r="AA42" s="39"/>
      <c r="AB42" s="40" t="str">
        <f>TEXT( (U43-U42+0.00000000000001),"[hh].mm.ss")</f>
        <v>03.34.00</v>
      </c>
    </row>
    <row r="43" spans="1:28" ht="18.75" thickBot="1" x14ac:dyDescent="0.3">
      <c r="A43" s="149"/>
      <c r="B43" s="91"/>
      <c r="C43" s="92"/>
      <c r="D43" s="93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9" t="str">
        <f t="shared" si="1"/>
        <v/>
      </c>
      <c r="T43" s="225"/>
      <c r="U43" s="205">
        <v>0.57152777777777775</v>
      </c>
      <c r="V43" s="41" t="s">
        <v>11</v>
      </c>
      <c r="W43" s="42"/>
      <c r="X43" s="42"/>
      <c r="Y43" s="43"/>
      <c r="Z43" s="44"/>
      <c r="AA43" s="45"/>
      <c r="AB43" s="46" t="str">
        <f>TEXT(IF($E41="","",(IF($E42="",S41/(15-(COUNTIF($E41:$R41,""))),(IF($E43="",(S41+S42)/(30-(COUNTIF($E41:$R41,"")+COUNTIF($E42:$R42,""))), (S41+S42+S43)/(45-(COUNTIF($E41:$R41,"")+COUNTIF($E42:$R42,"")+COUNTIF($E43:$R43,"")))))))),"0,00")</f>
        <v>0,32</v>
      </c>
    </row>
    <row r="44" spans="1:28" ht="14.45" customHeight="1" thickBot="1" x14ac:dyDescent="0.3">
      <c r="A44" s="146"/>
      <c r="B44" s="85"/>
      <c r="C44" s="86"/>
      <c r="D44" s="87"/>
      <c r="E44" s="70">
        <v>0</v>
      </c>
      <c r="F44" s="70">
        <v>0</v>
      </c>
      <c r="G44" s="70">
        <v>1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56"/>
      <c r="P44" s="56"/>
      <c r="Q44" s="56"/>
      <c r="R44" s="56"/>
      <c r="S44" s="57">
        <f t="shared" si="1"/>
        <v>1</v>
      </c>
      <c r="T44" s="223">
        <v>6</v>
      </c>
      <c r="U44" s="203">
        <f>SUM(S44:S47)</f>
        <v>6</v>
      </c>
      <c r="V44" s="47">
        <f>COUNTIF($E44:$R44,0)+COUNTIF($E45:$R45,0)+COUNTIF($E46:$R46,0)+COUNTIF($E47:$R47,0)</f>
        <v>25</v>
      </c>
      <c r="W44" s="47">
        <f>COUNTIF($E44:$R44,1)+COUNTIF($E45:$R45,1)+COUNTIF($E46:$R46,1)+COUNTIF($E47:$R47,1)</f>
        <v>4</v>
      </c>
      <c r="X44" s="47">
        <f>COUNTIF($E44:$R44,2)+COUNTIF($E45:$R45,2)+COUNTIF($E46:$R46,2)+COUNTIF($E47:$R47,2)</f>
        <v>1</v>
      </c>
      <c r="Y44" s="47">
        <f>COUNTIF($E44:$R44,3)+COUNTIF($E45:$R45,3)+COUNTIF($E46:$R46,3)+COUNTIF($E47:$R47,3)</f>
        <v>0</v>
      </c>
      <c r="Z44" s="47">
        <f>COUNTIF($E44:$R44,5)+COUNTIF($E45:$R45,5)+COUNTIF($E46:$R46,5)+COUNTIF($E47:$R47,5)</f>
        <v>0</v>
      </c>
      <c r="AA44" s="48">
        <f>COUNTIF($E44:$R44,"5*")+COUNTIF($E45:$R45,"5*")+COUNTIF($E46:$R46,"5*")</f>
        <v>0</v>
      </c>
      <c r="AB44" s="49">
        <f>COUNTIF($E44:$R44,20)+COUNTIF($E45:$R45,20)+COUNTIF($E46:$R46,20)</f>
        <v>0</v>
      </c>
    </row>
    <row r="45" spans="1:28" ht="14.45" customHeight="1" thickBot="1" x14ac:dyDescent="0.3">
      <c r="A45" s="147">
        <v>163</v>
      </c>
      <c r="B45" s="106" t="s">
        <v>36</v>
      </c>
      <c r="C45" s="107" t="s">
        <v>115</v>
      </c>
      <c r="D45" s="90" t="s">
        <v>66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1</v>
      </c>
      <c r="M45" s="70">
        <v>0</v>
      </c>
      <c r="N45" s="70">
        <v>0</v>
      </c>
      <c r="O45" s="50"/>
      <c r="P45" s="50"/>
      <c r="Q45" s="50"/>
      <c r="R45" s="50"/>
      <c r="S45" s="51">
        <f t="shared" si="1"/>
        <v>1</v>
      </c>
      <c r="T45" s="224"/>
      <c r="U45" s="204"/>
      <c r="V45" s="53"/>
      <c r="W45" s="53"/>
      <c r="X45" s="53"/>
      <c r="Y45" s="53"/>
      <c r="Z45" s="53"/>
      <c r="AA45" s="54"/>
      <c r="AB45" s="55"/>
    </row>
    <row r="46" spans="1:28" ht="16.149999999999999" customHeight="1" thickBot="1" x14ac:dyDescent="0.3">
      <c r="A46" s="148"/>
      <c r="B46" s="88"/>
      <c r="C46" s="89"/>
      <c r="D46" s="90"/>
      <c r="E46" s="70">
        <v>1</v>
      </c>
      <c r="F46" s="70">
        <v>0</v>
      </c>
      <c r="G46" s="70">
        <v>2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2"/>
      <c r="P46" s="72"/>
      <c r="Q46" s="72"/>
      <c r="R46" s="72"/>
      <c r="S46" s="73">
        <f t="shared" si="1"/>
        <v>4</v>
      </c>
      <c r="T46" s="224"/>
      <c r="U46" s="205">
        <v>0.4236111111111111</v>
      </c>
      <c r="V46" s="36" t="s">
        <v>3</v>
      </c>
      <c r="W46" s="37"/>
      <c r="X46" s="37"/>
      <c r="Y46" s="38"/>
      <c r="Z46" s="38"/>
      <c r="AA46" s="39"/>
      <c r="AB46" s="40" t="str">
        <f>TEXT( (U47-U46+0.00000000000001),"[hh].mm.ss")</f>
        <v>04.00.00</v>
      </c>
    </row>
    <row r="47" spans="1:28" ht="16.149999999999999" customHeight="1" thickBot="1" x14ac:dyDescent="0.3">
      <c r="A47" s="149"/>
      <c r="B47" s="91"/>
      <c r="C47" s="92"/>
      <c r="D47" s="93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9" t="str">
        <f t="shared" si="1"/>
        <v/>
      </c>
      <c r="T47" s="225"/>
      <c r="U47" s="205">
        <v>0.59027777777777779</v>
      </c>
      <c r="V47" s="41" t="s">
        <v>11</v>
      </c>
      <c r="W47" s="42"/>
      <c r="X47" s="42"/>
      <c r="Y47" s="43"/>
      <c r="Z47" s="44"/>
      <c r="AA47" s="45"/>
      <c r="AB47" s="46" t="str">
        <f>TEXT(IF($E45="","",(IF($E46="",S45/(15-(COUNTIF($E45:$R45,""))),(IF($E47="",(S45+S46)/(30-(COUNTIF($E45:$R45,"")+COUNTIF($E46:$R46,""))), (S45+S46+S47)/(45-(COUNTIF($E45:$R45,"")+COUNTIF($E46:$R46,"")+COUNTIF($E47:$R47,"")))))))),"0,00")</f>
        <v>0,23</v>
      </c>
    </row>
    <row r="48" spans="1:28" ht="14.45" customHeight="1" thickBot="1" x14ac:dyDescent="0.3">
      <c r="A48" s="146"/>
      <c r="B48" s="85"/>
      <c r="C48" s="86"/>
      <c r="D48" s="87"/>
      <c r="E48" s="70">
        <v>0</v>
      </c>
      <c r="F48" s="70">
        <v>1</v>
      </c>
      <c r="G48" s="70">
        <v>1</v>
      </c>
      <c r="H48" s="70">
        <v>3</v>
      </c>
      <c r="I48" s="70">
        <v>0</v>
      </c>
      <c r="J48" s="70">
        <v>1</v>
      </c>
      <c r="K48" s="70">
        <v>1</v>
      </c>
      <c r="L48" s="70">
        <v>2</v>
      </c>
      <c r="M48" s="70">
        <v>1</v>
      </c>
      <c r="N48" s="70">
        <v>2</v>
      </c>
      <c r="O48" s="56"/>
      <c r="P48" s="56"/>
      <c r="Q48" s="56"/>
      <c r="R48" s="56"/>
      <c r="S48" s="57">
        <f t="shared" si="1"/>
        <v>12</v>
      </c>
      <c r="T48" s="223">
        <v>18</v>
      </c>
      <c r="U48" s="203">
        <f>SUM(S48:S51)</f>
        <v>36</v>
      </c>
      <c r="V48" s="47">
        <f>COUNTIF($E48:$R48,0)+COUNTIF($E49:$R49,0)+COUNTIF($E50:$R50,0)+COUNTIF($E51:$R51,0)</f>
        <v>13</v>
      </c>
      <c r="W48" s="47">
        <f>COUNTIF($E48:$R48,1)+COUNTIF($E49:$R49,1)+COUNTIF($E50:$R50,1)+COUNTIF($E51:$R51,1)</f>
        <v>9</v>
      </c>
      <c r="X48" s="47">
        <f>COUNTIF($E48:$R48,2)+COUNTIF($E49:$R49,2)+COUNTIF($E50:$R50,2)+COUNTIF($E51:$R51,2)</f>
        <v>3</v>
      </c>
      <c r="Y48" s="47">
        <f>COUNTIF($E48:$R48,3)+COUNTIF($E49:$R49,3)+COUNTIF($E50:$R50,3)+COUNTIF($E51:$R51,3)</f>
        <v>2</v>
      </c>
      <c r="Z48" s="47">
        <f>COUNTIF($E48:$R48,5)+COUNTIF($E49:$R49,5)+COUNTIF($E50:$R50,5)+COUNTIF($E51:$R51,5)</f>
        <v>3</v>
      </c>
      <c r="AA48" s="48">
        <f>COUNTIF($E48:$R48,"5*")+COUNTIF($E49:$R49,"5*")+COUNTIF($E50:$R50,"5*")</f>
        <v>0</v>
      </c>
      <c r="AB48" s="49">
        <f>COUNTIF($E48:$R48,20)+COUNTIF($E49:$R49,20)+COUNTIF($E50:$R50,20)</f>
        <v>0</v>
      </c>
    </row>
    <row r="49" spans="1:28" ht="14.45" customHeight="1" thickBot="1" x14ac:dyDescent="0.3">
      <c r="A49" s="147">
        <v>164</v>
      </c>
      <c r="B49" s="137" t="s">
        <v>45</v>
      </c>
      <c r="C49" s="138" t="s">
        <v>138</v>
      </c>
      <c r="D49" s="90" t="s">
        <v>21</v>
      </c>
      <c r="E49" s="70">
        <v>0</v>
      </c>
      <c r="F49" s="70">
        <v>5</v>
      </c>
      <c r="G49" s="70">
        <v>3</v>
      </c>
      <c r="H49" s="70">
        <v>5</v>
      </c>
      <c r="I49" s="70">
        <v>0</v>
      </c>
      <c r="J49" s="70">
        <v>0</v>
      </c>
      <c r="K49" s="70">
        <v>0</v>
      </c>
      <c r="L49" s="70">
        <v>0</v>
      </c>
      <c r="M49" s="70">
        <v>5</v>
      </c>
      <c r="N49" s="70">
        <v>1</v>
      </c>
      <c r="O49" s="50"/>
      <c r="P49" s="50"/>
      <c r="Q49" s="50"/>
      <c r="R49" s="50"/>
      <c r="S49" s="51">
        <f t="shared" si="1"/>
        <v>19</v>
      </c>
      <c r="T49" s="224"/>
      <c r="U49" s="204"/>
      <c r="V49" s="53"/>
      <c r="W49" s="53"/>
      <c r="X49" s="53"/>
      <c r="Y49" s="53"/>
      <c r="Z49" s="53"/>
      <c r="AA49" s="54"/>
      <c r="AB49" s="55"/>
    </row>
    <row r="50" spans="1:28" ht="16.149999999999999" customHeight="1" thickBot="1" x14ac:dyDescent="0.3">
      <c r="A50" s="148"/>
      <c r="B50" s="88"/>
      <c r="C50" s="89"/>
      <c r="D50" s="90"/>
      <c r="E50" s="70">
        <v>0</v>
      </c>
      <c r="F50" s="70">
        <v>0</v>
      </c>
      <c r="G50" s="70">
        <v>2</v>
      </c>
      <c r="H50" s="70">
        <v>0</v>
      </c>
      <c r="I50" s="70">
        <v>0</v>
      </c>
      <c r="J50" s="70">
        <v>1</v>
      </c>
      <c r="K50" s="70">
        <v>0</v>
      </c>
      <c r="L50" s="70">
        <v>1</v>
      </c>
      <c r="M50" s="70">
        <v>0</v>
      </c>
      <c r="N50" s="70">
        <v>1</v>
      </c>
      <c r="O50" s="72"/>
      <c r="P50" s="72"/>
      <c r="Q50" s="72"/>
      <c r="R50" s="72"/>
      <c r="S50" s="73">
        <f t="shared" si="1"/>
        <v>5</v>
      </c>
      <c r="T50" s="224"/>
      <c r="U50" s="205">
        <v>0.42430555555555555</v>
      </c>
      <c r="V50" s="36" t="s">
        <v>3</v>
      </c>
      <c r="W50" s="37"/>
      <c r="X50" s="37"/>
      <c r="Y50" s="38"/>
      <c r="Z50" s="38"/>
      <c r="AA50" s="39"/>
      <c r="AB50" s="40" t="str">
        <f>TEXT( (U51-U50+0.00000000000001),"[hh].mm.ss")</f>
        <v>05.15.00</v>
      </c>
    </row>
    <row r="51" spans="1:28" ht="16.149999999999999" customHeight="1" thickBot="1" x14ac:dyDescent="0.3">
      <c r="A51" s="149"/>
      <c r="B51" s="91"/>
      <c r="C51" s="92"/>
      <c r="D51" s="93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9" t="str">
        <f t="shared" si="1"/>
        <v/>
      </c>
      <c r="T51" s="225"/>
      <c r="U51" s="205">
        <v>0.6430555555555556</v>
      </c>
      <c r="V51" s="41" t="s">
        <v>11</v>
      </c>
      <c r="W51" s="42"/>
      <c r="X51" s="42"/>
      <c r="Y51" s="43"/>
      <c r="Z51" s="44"/>
      <c r="AA51" s="45"/>
      <c r="AB51" s="46" t="str">
        <f>TEXT(IF($E49="","",(IF($E50="",S49/(15-(COUNTIF($E49:$R49,""))),(IF($E51="",(S49+S50)/(30-(COUNTIF($E49:$R49,"")+COUNTIF($E50:$R50,""))), (S49+S50+S51)/(45-(COUNTIF($E49:$R49,"")+COUNTIF($E50:$R50,"")+COUNTIF($E51:$R51,"")))))))),"0,00")</f>
        <v>1,09</v>
      </c>
    </row>
    <row r="52" spans="1:28" ht="14.45" customHeight="1" thickBot="1" x14ac:dyDescent="0.3">
      <c r="A52" s="146"/>
      <c r="B52" s="85"/>
      <c r="C52" s="86"/>
      <c r="D52" s="87"/>
      <c r="E52" s="70">
        <v>0</v>
      </c>
      <c r="F52" s="70">
        <v>0</v>
      </c>
      <c r="G52" s="70">
        <v>3</v>
      </c>
      <c r="H52" s="70">
        <v>0</v>
      </c>
      <c r="I52" s="70">
        <v>1</v>
      </c>
      <c r="J52" s="70">
        <v>3</v>
      </c>
      <c r="K52" s="70">
        <v>0</v>
      </c>
      <c r="L52" s="70">
        <v>1</v>
      </c>
      <c r="M52" s="70">
        <v>1</v>
      </c>
      <c r="N52" s="70">
        <v>2</v>
      </c>
      <c r="O52" s="56"/>
      <c r="P52" s="56"/>
      <c r="Q52" s="56"/>
      <c r="R52" s="56"/>
      <c r="S52" s="57">
        <f t="shared" si="1"/>
        <v>11</v>
      </c>
      <c r="T52" s="223" t="s">
        <v>1</v>
      </c>
      <c r="U52" s="203"/>
      <c r="V52" s="47">
        <f>COUNTIF($E52:$R52,0)+COUNTIF($E53:$R53,0)+COUNTIF($E54:$R54,0)+COUNTIF($E55:$R55,0)</f>
        <v>6</v>
      </c>
      <c r="W52" s="47">
        <f>COUNTIF($E52:$R52,1)+COUNTIF($E53:$R53,1)+COUNTIF($E54:$R54,1)+COUNTIF($E55:$R55,1)</f>
        <v>3</v>
      </c>
      <c r="X52" s="47">
        <f>COUNTIF($E52:$R52,2)+COUNTIF($E53:$R53,2)+COUNTIF($E54:$R54,2)+COUNTIF($E55:$R55,2)</f>
        <v>1</v>
      </c>
      <c r="Y52" s="47">
        <f>COUNTIF($E52:$R52,3)+COUNTIF($E53:$R53,3)+COUNTIF($E54:$R54,3)+COUNTIF($E55:$R55,3)</f>
        <v>3</v>
      </c>
      <c r="Z52" s="47">
        <f>COUNTIF($E52:$R52,5)+COUNTIF($E53:$R53,5)+COUNTIF($E54:$R54,5)+COUNTIF($E55:$R55,5)</f>
        <v>7</v>
      </c>
      <c r="AA52" s="48">
        <f>COUNTIF($E52:$R52,"5*")+COUNTIF($E53:$R53,"5*")+COUNTIF($E54:$R54,"5*")</f>
        <v>0</v>
      </c>
      <c r="AB52" s="49">
        <f>COUNTIF($E52:$R52,20)+COUNTIF($E53:$R53,20)+COUNTIF($E54:$R54,20)</f>
        <v>0</v>
      </c>
    </row>
    <row r="53" spans="1:28" ht="14.45" customHeight="1" thickBot="1" x14ac:dyDescent="0.3">
      <c r="A53" s="147">
        <v>165</v>
      </c>
      <c r="B53" s="137" t="s">
        <v>139</v>
      </c>
      <c r="C53" s="138" t="s">
        <v>140</v>
      </c>
      <c r="D53" s="90" t="s">
        <v>66</v>
      </c>
      <c r="E53" s="70">
        <v>0</v>
      </c>
      <c r="F53" s="70">
        <v>3</v>
      </c>
      <c r="G53" s="70">
        <v>5</v>
      </c>
      <c r="H53" s="70">
        <v>5</v>
      </c>
      <c r="I53" s="70">
        <v>5</v>
      </c>
      <c r="J53" s="70">
        <v>5</v>
      </c>
      <c r="K53" s="70">
        <v>5</v>
      </c>
      <c r="L53" s="70">
        <v>5</v>
      </c>
      <c r="M53" s="70">
        <v>5</v>
      </c>
      <c r="N53" s="70">
        <v>0</v>
      </c>
      <c r="O53" s="50"/>
      <c r="P53" s="50"/>
      <c r="Q53" s="50"/>
      <c r="R53" s="50"/>
      <c r="S53" s="51">
        <f t="shared" si="1"/>
        <v>38</v>
      </c>
      <c r="T53" s="224"/>
      <c r="U53" s="204"/>
      <c r="V53" s="53"/>
      <c r="W53" s="53"/>
      <c r="X53" s="53"/>
      <c r="Y53" s="53"/>
      <c r="Z53" s="53"/>
      <c r="AA53" s="54"/>
      <c r="AB53" s="55"/>
    </row>
    <row r="54" spans="1:28" ht="16.149999999999999" customHeight="1" thickBot="1" x14ac:dyDescent="0.3">
      <c r="A54" s="148"/>
      <c r="B54" s="88"/>
      <c r="C54" s="89"/>
      <c r="D54" s="90"/>
      <c r="E54" s="70" t="s">
        <v>1</v>
      </c>
      <c r="F54" s="70" t="s">
        <v>1</v>
      </c>
      <c r="G54" s="70" t="s">
        <v>1</v>
      </c>
      <c r="H54" s="70" t="s">
        <v>1</v>
      </c>
      <c r="I54" s="70" t="s">
        <v>1</v>
      </c>
      <c r="J54" s="70" t="s">
        <v>1</v>
      </c>
      <c r="K54" s="70" t="s">
        <v>1</v>
      </c>
      <c r="L54" s="70" t="s">
        <v>1</v>
      </c>
      <c r="M54" s="70" t="s">
        <v>1</v>
      </c>
      <c r="N54" s="70" t="s">
        <v>1</v>
      </c>
      <c r="O54" s="72"/>
      <c r="P54" s="72"/>
      <c r="Q54" s="72"/>
      <c r="R54" s="72"/>
      <c r="S54" s="73">
        <f t="shared" si="1"/>
        <v>0</v>
      </c>
      <c r="T54" s="224"/>
      <c r="U54" s="205">
        <v>0.42499999999999999</v>
      </c>
      <c r="V54" s="36" t="s">
        <v>3</v>
      </c>
      <c r="W54" s="37"/>
      <c r="X54" s="37"/>
      <c r="Y54" s="38"/>
      <c r="Z54" s="38"/>
      <c r="AA54" s="39"/>
      <c r="AB54" s="40" t="str">
        <f>TEXT( (U55-U54+0.00000000000001),"[hh].mm.ss")</f>
        <v>07.25.00</v>
      </c>
    </row>
    <row r="55" spans="1:28" ht="16.149999999999999" customHeight="1" thickBot="1" x14ac:dyDescent="0.3">
      <c r="A55" s="149"/>
      <c r="B55" s="91"/>
      <c r="C55" s="92"/>
      <c r="D55" s="93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9" t="str">
        <f t="shared" si="1"/>
        <v/>
      </c>
      <c r="T55" s="225"/>
      <c r="U55" s="205">
        <v>0.73402777777777783</v>
      </c>
      <c r="V55" s="41" t="s">
        <v>11</v>
      </c>
      <c r="W55" s="42"/>
      <c r="X55" s="42"/>
      <c r="Y55" s="43"/>
      <c r="Z55" s="44"/>
      <c r="AA55" s="45"/>
      <c r="AB55" s="46" t="str">
        <f>TEXT(IF($E53="","",(IF($E54="",S53/(15-(COUNTIF($E53:$R53,""))),(IF($E55="",(S53+S54)/(30-(COUNTIF($E53:$R53,"")+COUNTIF($E54:$R54,""))), (S53+S54+S55)/(45-(COUNTIF($E53:$R53,"")+COUNTIF($E54:$R54,"")+COUNTIF($E55:$R55,"")))))))),"0,00")</f>
        <v>1,73</v>
      </c>
    </row>
    <row r="56" spans="1:28" ht="14.45" customHeight="1" thickBot="1" x14ac:dyDescent="0.3">
      <c r="A56" s="146"/>
      <c r="B56" s="85"/>
      <c r="C56" s="86"/>
      <c r="D56" s="87"/>
      <c r="E56" s="70">
        <v>0</v>
      </c>
      <c r="F56" s="70">
        <v>0</v>
      </c>
      <c r="G56" s="70">
        <v>1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56"/>
      <c r="P56" s="56"/>
      <c r="Q56" s="56"/>
      <c r="R56" s="56"/>
      <c r="S56" s="57">
        <f t="shared" si="1"/>
        <v>1</v>
      </c>
      <c r="T56" s="223">
        <v>2</v>
      </c>
      <c r="U56" s="203">
        <f>SUM(S56:S59)</f>
        <v>1</v>
      </c>
      <c r="V56" s="47">
        <f>COUNTIF($E56:$R56,0)+COUNTIF($E57:$R57,0)+COUNTIF($E58:$R58,0)+COUNTIF($E59:$R59,0)</f>
        <v>29</v>
      </c>
      <c r="W56" s="47">
        <f>COUNTIF($E56:$R56,1)+COUNTIF($E57:$R57,1)+COUNTIF($E58:$R58,1)+COUNTIF($E59:$R59,1)</f>
        <v>1</v>
      </c>
      <c r="X56" s="47">
        <f>COUNTIF($E56:$R56,2)+COUNTIF($E57:$R57,2)+COUNTIF($E58:$R58,2)+COUNTIF($E59:$R59,2)</f>
        <v>0</v>
      </c>
      <c r="Y56" s="47">
        <f>COUNTIF($E56:$R56,3)+COUNTIF($E57:$R57,3)+COUNTIF($E58:$R58,3)+COUNTIF($E59:$R59,3)</f>
        <v>0</v>
      </c>
      <c r="Z56" s="47">
        <f>COUNTIF($E56:$R56,5)+COUNTIF($E57:$R57,5)+COUNTIF($E58:$R58,5)+COUNTIF($E59:$R59,5)</f>
        <v>0</v>
      </c>
      <c r="AA56" s="48">
        <f>COUNTIF($E56:$R56,"5*")+COUNTIF($E57:$R57,"5*")+COUNTIF($E58:$R58,"5*")</f>
        <v>0</v>
      </c>
      <c r="AB56" s="49">
        <f>COUNTIF($E56:$R56,20)+COUNTIF($E57:$R57,20)+COUNTIF($E58:$R58,20)</f>
        <v>0</v>
      </c>
    </row>
    <row r="57" spans="1:28" ht="14.45" customHeight="1" thickBot="1" x14ac:dyDescent="0.3">
      <c r="A57" s="147">
        <v>166</v>
      </c>
      <c r="B57" s="137" t="s">
        <v>141</v>
      </c>
      <c r="C57" s="138" t="s">
        <v>142</v>
      </c>
      <c r="D57" s="90" t="s">
        <v>66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50"/>
      <c r="P57" s="50"/>
      <c r="Q57" s="50"/>
      <c r="R57" s="50"/>
      <c r="S57" s="51">
        <f t="shared" si="1"/>
        <v>0</v>
      </c>
      <c r="T57" s="224"/>
      <c r="U57" s="204"/>
      <c r="V57" s="53"/>
      <c r="W57" s="53"/>
      <c r="X57" s="53"/>
      <c r="Y57" s="53"/>
      <c r="Z57" s="53"/>
      <c r="AA57" s="54"/>
      <c r="AB57" s="55"/>
    </row>
    <row r="58" spans="1:28" ht="16.149999999999999" customHeight="1" thickBot="1" x14ac:dyDescent="0.3">
      <c r="A58" s="148"/>
      <c r="B58" s="88"/>
      <c r="C58" s="89"/>
      <c r="D58" s="90"/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2"/>
      <c r="P58" s="72"/>
      <c r="Q58" s="72"/>
      <c r="R58" s="72"/>
      <c r="S58" s="73">
        <f t="shared" si="1"/>
        <v>0</v>
      </c>
      <c r="T58" s="224"/>
      <c r="U58" s="205">
        <v>0.42569444444444443</v>
      </c>
      <c r="V58" s="36" t="s">
        <v>3</v>
      </c>
      <c r="W58" s="37"/>
      <c r="X58" s="37"/>
      <c r="Y58" s="38"/>
      <c r="Z58" s="38"/>
      <c r="AA58" s="39"/>
      <c r="AB58" s="40" t="str">
        <f>TEXT( (U59-U58+0.00000000000001),"[hh].mm.ss")</f>
        <v>03.50.00</v>
      </c>
    </row>
    <row r="59" spans="1:28" ht="16.149999999999999" customHeight="1" thickBot="1" x14ac:dyDescent="0.3">
      <c r="A59" s="149"/>
      <c r="B59" s="91"/>
      <c r="C59" s="92"/>
      <c r="D59" s="93"/>
      <c r="E59" s="67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9" t="str">
        <f t="shared" si="1"/>
        <v/>
      </c>
      <c r="T59" s="225"/>
      <c r="U59" s="205">
        <v>0.5854166666666667</v>
      </c>
      <c r="V59" s="41" t="s">
        <v>11</v>
      </c>
      <c r="W59" s="42"/>
      <c r="X59" s="42"/>
      <c r="Y59" s="43"/>
      <c r="Z59" s="44"/>
      <c r="AA59" s="45"/>
      <c r="AB59" s="46" t="str">
        <f>TEXT(IF($E57="","",(IF($E58="",S57/(15-(COUNTIF($E57:$R57,""))),(IF($E59="",(S57+S58)/(30-(COUNTIF($E57:$R57,"")+COUNTIF($E58:$R58,""))), (S57+S58+S59)/(45-(COUNTIF($E57:$R57,"")+COUNTIF($E58:$R58,"")+COUNTIF($E59:$R59,"")))))))),"0,00")</f>
        <v>0,00</v>
      </c>
    </row>
    <row r="60" spans="1:28" ht="14.45" customHeight="1" thickBot="1" x14ac:dyDescent="0.3">
      <c r="A60" s="146"/>
      <c r="B60" s="85"/>
      <c r="C60" s="86"/>
      <c r="D60" s="87"/>
      <c r="E60" s="70">
        <v>0</v>
      </c>
      <c r="F60" s="70">
        <v>2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56"/>
      <c r="P60" s="56"/>
      <c r="Q60" s="56"/>
      <c r="R60" s="56"/>
      <c r="S60" s="57">
        <f t="shared" si="1"/>
        <v>2</v>
      </c>
      <c r="T60" s="223">
        <v>4</v>
      </c>
      <c r="U60" s="203">
        <f>SUM(S60:S63)</f>
        <v>3</v>
      </c>
      <c r="V60" s="47">
        <f>COUNTIF($E60:$R60,0)+COUNTIF($E61:$R61,0)+COUNTIF($E62:$R62,0)+COUNTIF($E63:$R63,0)</f>
        <v>28</v>
      </c>
      <c r="W60" s="47">
        <f>COUNTIF($E60:$R60,1)+COUNTIF($E61:$R61,1)+COUNTIF($E62:$R62,1)+COUNTIF($E63:$R63,1)</f>
        <v>1</v>
      </c>
      <c r="X60" s="47">
        <f>COUNTIF($E60:$R60,2)+COUNTIF($E61:$R61,2)+COUNTIF($E62:$R62,2)+COUNTIF($E63:$R63,2)</f>
        <v>1</v>
      </c>
      <c r="Y60" s="47">
        <f>COUNTIF($E60:$R60,3)+COUNTIF($E61:$R61,3)+COUNTIF($E62:$R62,3)+COUNTIF($E63:$R63,3)</f>
        <v>0</v>
      </c>
      <c r="Z60" s="47">
        <f>COUNTIF($E60:$R60,5)+COUNTIF($E61:$R61,5)+COUNTIF($E62:$R62,5)+COUNTIF($E63:$R63,5)</f>
        <v>0</v>
      </c>
      <c r="AA60" s="48">
        <f>COUNTIF($E60:$R60,"5*")+COUNTIF($E61:$R61,"5*")+COUNTIF($E62:$R62,"5*")</f>
        <v>0</v>
      </c>
      <c r="AB60" s="49">
        <f>COUNTIF($E60:$R60,20)+COUNTIF($E61:$R61,20)+COUNTIF($E62:$R62,20)</f>
        <v>0</v>
      </c>
    </row>
    <row r="61" spans="1:28" ht="14.45" customHeight="1" thickBot="1" x14ac:dyDescent="0.3">
      <c r="A61" s="147">
        <v>167</v>
      </c>
      <c r="B61" s="137" t="s">
        <v>117</v>
      </c>
      <c r="C61" s="138" t="s">
        <v>143</v>
      </c>
      <c r="D61" s="90" t="s">
        <v>64</v>
      </c>
      <c r="E61" s="70">
        <v>0</v>
      </c>
      <c r="F61" s="70">
        <v>0</v>
      </c>
      <c r="G61" s="70">
        <v>0</v>
      </c>
      <c r="H61" s="70">
        <v>1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50"/>
      <c r="P61" s="50"/>
      <c r="Q61" s="50"/>
      <c r="R61" s="50"/>
      <c r="S61" s="51">
        <f t="shared" si="1"/>
        <v>1</v>
      </c>
      <c r="T61" s="224"/>
      <c r="U61" s="204"/>
      <c r="V61" s="53"/>
      <c r="W61" s="53"/>
      <c r="X61" s="53"/>
      <c r="Y61" s="53"/>
      <c r="Z61" s="53"/>
      <c r="AA61" s="54"/>
      <c r="AB61" s="55"/>
    </row>
    <row r="62" spans="1:28" ht="16.149999999999999" customHeight="1" thickBot="1" x14ac:dyDescent="0.3">
      <c r="A62" s="148"/>
      <c r="B62" s="88"/>
      <c r="C62" s="89"/>
      <c r="D62" s="90"/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2"/>
      <c r="P62" s="72"/>
      <c r="Q62" s="72"/>
      <c r="R62" s="72"/>
      <c r="S62" s="73">
        <f t="shared" si="1"/>
        <v>0</v>
      </c>
      <c r="T62" s="224"/>
      <c r="U62" s="205">
        <v>0.42638888888888887</v>
      </c>
      <c r="V62" s="36" t="s">
        <v>3</v>
      </c>
      <c r="W62" s="37"/>
      <c r="X62" s="37"/>
      <c r="Y62" s="38"/>
      <c r="Z62" s="38"/>
      <c r="AA62" s="39"/>
      <c r="AB62" s="40" t="str">
        <f>TEXT( (U63-U62+0.00000000000001),"[hh].mm.ss")</f>
        <v>03.51.00</v>
      </c>
    </row>
    <row r="63" spans="1:28" ht="16.149999999999999" customHeight="1" thickBot="1" x14ac:dyDescent="0.3">
      <c r="A63" s="149"/>
      <c r="B63" s="91"/>
      <c r="C63" s="92"/>
      <c r="D63" s="93"/>
      <c r="E63" s="67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9" t="str">
        <f t="shared" si="1"/>
        <v/>
      </c>
      <c r="T63" s="225"/>
      <c r="U63" s="205">
        <v>0.58680555555555558</v>
      </c>
      <c r="V63" s="41" t="s">
        <v>11</v>
      </c>
      <c r="W63" s="42"/>
      <c r="X63" s="42"/>
      <c r="Y63" s="43"/>
      <c r="Z63" s="44"/>
      <c r="AA63" s="45"/>
      <c r="AB63" s="46" t="str">
        <f>TEXT(IF($E61="","",(IF($E62="",S61/(15-(COUNTIF($E61:$R61,""))),(IF($E63="",(S61+S62)/(30-(COUNTIF($E61:$R61,"")+COUNTIF($E62:$R62,""))), (S61+S62+S63)/(45-(COUNTIF($E61:$R61,"")+COUNTIF($E62:$R62,"")+COUNTIF($E63:$R63,"")))))))),"0,00")</f>
        <v>0,05</v>
      </c>
    </row>
    <row r="64" spans="1:28" ht="14.45" customHeight="1" thickBot="1" x14ac:dyDescent="0.3">
      <c r="A64" s="146"/>
      <c r="B64" s="85"/>
      <c r="C64" s="86"/>
      <c r="D64" s="87"/>
      <c r="E64" s="70">
        <v>3</v>
      </c>
      <c r="F64" s="70">
        <v>3</v>
      </c>
      <c r="G64" s="70">
        <v>3</v>
      </c>
      <c r="H64" s="70">
        <v>5</v>
      </c>
      <c r="I64" s="70">
        <v>3</v>
      </c>
      <c r="J64" s="70">
        <v>5</v>
      </c>
      <c r="K64" s="70">
        <v>3</v>
      </c>
      <c r="L64" s="70">
        <v>3</v>
      </c>
      <c r="M64" s="70">
        <v>5</v>
      </c>
      <c r="N64" s="70">
        <v>5</v>
      </c>
      <c r="O64" s="56"/>
      <c r="P64" s="56"/>
      <c r="Q64" s="56"/>
      <c r="R64" s="56"/>
      <c r="S64" s="57">
        <f t="shared" si="1"/>
        <v>38</v>
      </c>
      <c r="T64" s="223">
        <v>24</v>
      </c>
      <c r="U64" s="203">
        <f>SUM(S64:S67)</f>
        <v>106</v>
      </c>
      <c r="V64" s="47">
        <f>COUNTIF($E64:$R64,0)+COUNTIF($E65:$R65,0)+COUNTIF($E66:$R66,0)+COUNTIF($E67:$R67,0)</f>
        <v>0</v>
      </c>
      <c r="W64" s="47">
        <f>COUNTIF($E64:$R64,1)+COUNTIF($E65:$R65,1)+COUNTIF($E66:$R66,1)+COUNTIF($E67:$R67,1)</f>
        <v>0</v>
      </c>
      <c r="X64" s="47">
        <f>COUNTIF($E64:$R64,2)+COUNTIF($E65:$R65,2)+COUNTIF($E66:$R66,2)+COUNTIF($E67:$R67,2)</f>
        <v>0</v>
      </c>
      <c r="Y64" s="47">
        <f>COUNTIF($E64:$R64,3)+COUNTIF($E65:$R65,3)+COUNTIF($E66:$R66,3)+COUNTIF($E67:$R67,3)</f>
        <v>22</v>
      </c>
      <c r="Z64" s="47">
        <f>COUNTIF($E64:$R64,5)+COUNTIF($E65:$R65,5)+COUNTIF($E66:$R66,5)+COUNTIF($E67:$R67,5)</f>
        <v>8</v>
      </c>
      <c r="AA64" s="48">
        <f>COUNTIF($E64:$R64,"5*")+COUNTIF($E65:$R65,"5*")+COUNTIF($E66:$R66,"5*")</f>
        <v>0</v>
      </c>
      <c r="AB64" s="49">
        <f>COUNTIF($E64:$R64,20)+COUNTIF($E65:$R65,20)+COUNTIF($E66:$R66,20)</f>
        <v>0</v>
      </c>
    </row>
    <row r="65" spans="1:28" ht="14.45" customHeight="1" thickBot="1" x14ac:dyDescent="0.3">
      <c r="A65" s="147">
        <v>168</v>
      </c>
      <c r="B65" s="137" t="s">
        <v>144</v>
      </c>
      <c r="C65" s="138" t="s">
        <v>145</v>
      </c>
      <c r="D65" s="90" t="s">
        <v>21</v>
      </c>
      <c r="E65" s="70">
        <v>3</v>
      </c>
      <c r="F65" s="70">
        <v>3</v>
      </c>
      <c r="G65" s="70">
        <v>3</v>
      </c>
      <c r="H65" s="70">
        <v>3</v>
      </c>
      <c r="I65" s="70">
        <v>3</v>
      </c>
      <c r="J65" s="70">
        <v>3</v>
      </c>
      <c r="K65" s="70">
        <v>3</v>
      </c>
      <c r="L65" s="70">
        <v>5</v>
      </c>
      <c r="M65" s="70">
        <v>3</v>
      </c>
      <c r="N65" s="70">
        <v>3</v>
      </c>
      <c r="O65" s="50"/>
      <c r="P65" s="50"/>
      <c r="Q65" s="50"/>
      <c r="R65" s="50"/>
      <c r="S65" s="51">
        <f t="shared" si="1"/>
        <v>32</v>
      </c>
      <c r="T65" s="224"/>
      <c r="U65" s="204"/>
      <c r="V65" s="53"/>
      <c r="W65" s="53"/>
      <c r="X65" s="53"/>
      <c r="Y65" s="53"/>
      <c r="Z65" s="53"/>
      <c r="AA65" s="54"/>
      <c r="AB65" s="55"/>
    </row>
    <row r="66" spans="1:28" ht="16.149999999999999" customHeight="1" thickBot="1" x14ac:dyDescent="0.3">
      <c r="A66" s="148"/>
      <c r="B66" s="88"/>
      <c r="C66" s="89"/>
      <c r="D66" s="90"/>
      <c r="E66" s="70">
        <v>3</v>
      </c>
      <c r="F66" s="70">
        <v>3</v>
      </c>
      <c r="G66" s="70">
        <v>3</v>
      </c>
      <c r="H66" s="70">
        <v>3</v>
      </c>
      <c r="I66" s="70">
        <v>3</v>
      </c>
      <c r="J66" s="70">
        <v>5</v>
      </c>
      <c r="K66" s="70">
        <v>3</v>
      </c>
      <c r="L66" s="70">
        <v>5</v>
      </c>
      <c r="M66" s="70">
        <v>3</v>
      </c>
      <c r="N66" s="70">
        <v>5</v>
      </c>
      <c r="O66" s="72"/>
      <c r="P66" s="72"/>
      <c r="Q66" s="72"/>
      <c r="R66" s="72"/>
      <c r="S66" s="73">
        <f t="shared" si="1"/>
        <v>36</v>
      </c>
      <c r="T66" s="224"/>
      <c r="U66" s="205">
        <v>0.42708333333333331</v>
      </c>
      <c r="V66" s="36" t="s">
        <v>3</v>
      </c>
      <c r="W66" s="37"/>
      <c r="X66" s="37"/>
      <c r="Y66" s="38"/>
      <c r="Z66" s="38"/>
      <c r="AA66" s="39"/>
      <c r="AB66" s="40" t="str">
        <f>TEXT( (U67-U66+0.00000000000001),"[hh].mm.ss")</f>
        <v>04.06.00</v>
      </c>
    </row>
    <row r="67" spans="1:28" ht="16.149999999999999" customHeight="1" thickBot="1" x14ac:dyDescent="0.3">
      <c r="A67" s="149"/>
      <c r="B67" s="91"/>
      <c r="C67" s="92"/>
      <c r="D67" s="93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9" t="str">
        <f t="shared" si="1"/>
        <v/>
      </c>
      <c r="T67" s="225"/>
      <c r="U67" s="205">
        <v>0.59791666666666665</v>
      </c>
      <c r="V67" s="41" t="s">
        <v>11</v>
      </c>
      <c r="W67" s="42"/>
      <c r="X67" s="42"/>
      <c r="Y67" s="43"/>
      <c r="Z67" s="44"/>
      <c r="AA67" s="45"/>
      <c r="AB67" s="46" t="str">
        <f>TEXT(IF($E65="","",(IF($E66="",S65/(15-(COUNTIF($E65:$R65,""))),(IF($E67="",(S65+S66)/(30-(COUNTIF($E65:$R65,"")+COUNTIF($E66:$R66,""))), (S65+S66+S67)/(45-(COUNTIF($E65:$R65,"")+COUNTIF($E66:$R66,"")+COUNTIF($E67:$R67,"")))))))),"0,00")</f>
        <v>3,09</v>
      </c>
    </row>
    <row r="68" spans="1:28" ht="14.45" customHeight="1" thickBot="1" x14ac:dyDescent="0.3">
      <c r="A68" s="146"/>
      <c r="B68" s="85"/>
      <c r="C68" s="86"/>
      <c r="D68" s="87"/>
      <c r="E68" s="70">
        <v>1</v>
      </c>
      <c r="F68" s="70">
        <v>1</v>
      </c>
      <c r="G68" s="70">
        <v>3</v>
      </c>
      <c r="H68" s="70">
        <v>2</v>
      </c>
      <c r="I68" s="70">
        <v>1</v>
      </c>
      <c r="J68" s="70">
        <v>3</v>
      </c>
      <c r="K68" s="70">
        <v>0</v>
      </c>
      <c r="L68" s="70">
        <v>1</v>
      </c>
      <c r="M68" s="70">
        <v>3</v>
      </c>
      <c r="N68" s="70">
        <v>0</v>
      </c>
      <c r="O68" s="56"/>
      <c r="P68" s="56"/>
      <c r="Q68" s="56"/>
      <c r="R68" s="56"/>
      <c r="S68" s="57">
        <f t="shared" si="1"/>
        <v>15</v>
      </c>
      <c r="T68" s="223">
        <v>17</v>
      </c>
      <c r="U68" s="203">
        <f>SUM(S68:S71)</f>
        <v>35</v>
      </c>
      <c r="V68" s="47">
        <f>COUNTIF($E68:$R68,0)+COUNTIF($E69:$R69,0)+COUNTIF($E70:$R70,0)+COUNTIF($E71:$R71,0)</f>
        <v>11</v>
      </c>
      <c r="W68" s="47">
        <f>COUNTIF($E68:$R68,1)+COUNTIF($E69:$R69,1)+COUNTIF($E70:$R70,1)+COUNTIF($E71:$R71,1)</f>
        <v>9</v>
      </c>
      <c r="X68" s="47">
        <f>COUNTIF($E68:$R68,2)+COUNTIF($E69:$R69,2)+COUNTIF($E70:$R70,2)+COUNTIF($E71:$R71,2)</f>
        <v>4</v>
      </c>
      <c r="Y68" s="47">
        <f>COUNTIF($E68:$R68,3)+COUNTIF($E69:$R69,3)+COUNTIF($E70:$R70,3)+COUNTIF($E71:$R71,3)</f>
        <v>6</v>
      </c>
      <c r="Z68" s="47">
        <f>COUNTIF($E68:$R68,5)+COUNTIF($E69:$R69,5)+COUNTIF($E70:$R70,5)+COUNTIF($E71:$R71,5)</f>
        <v>0</v>
      </c>
      <c r="AA68" s="48">
        <f>COUNTIF($E68:$R68,"5*")+COUNTIF($E69:$R69,"5*")+COUNTIF($E70:$R70,"5*")</f>
        <v>0</v>
      </c>
      <c r="AB68" s="49">
        <f>COUNTIF($E68:$R68,20)+COUNTIF($E69:$R69,20)+COUNTIF($E70:$R70,20)</f>
        <v>0</v>
      </c>
    </row>
    <row r="69" spans="1:28" ht="14.45" customHeight="1" thickBot="1" x14ac:dyDescent="0.3">
      <c r="A69" s="147">
        <v>169</v>
      </c>
      <c r="B69" s="137" t="s">
        <v>33</v>
      </c>
      <c r="C69" s="138" t="s">
        <v>146</v>
      </c>
      <c r="D69" s="90" t="s">
        <v>66</v>
      </c>
      <c r="E69" s="70">
        <v>2</v>
      </c>
      <c r="F69" s="70">
        <v>0</v>
      </c>
      <c r="G69" s="70">
        <v>3</v>
      </c>
      <c r="H69" s="70">
        <v>0</v>
      </c>
      <c r="I69" s="70">
        <v>2</v>
      </c>
      <c r="J69" s="70">
        <v>1</v>
      </c>
      <c r="K69" s="70">
        <v>0</v>
      </c>
      <c r="L69" s="70">
        <v>3</v>
      </c>
      <c r="M69" s="70">
        <v>1</v>
      </c>
      <c r="N69" s="70">
        <v>0</v>
      </c>
      <c r="O69" s="50"/>
      <c r="P69" s="50"/>
      <c r="Q69" s="50"/>
      <c r="R69" s="50"/>
      <c r="S69" s="51">
        <f t="shared" si="1"/>
        <v>12</v>
      </c>
      <c r="T69" s="224"/>
      <c r="U69" s="204"/>
      <c r="V69" s="53"/>
      <c r="W69" s="53"/>
      <c r="X69" s="53"/>
      <c r="Y69" s="53"/>
      <c r="Z69" s="53"/>
      <c r="AA69" s="54"/>
      <c r="AB69" s="55"/>
    </row>
    <row r="70" spans="1:28" ht="16.149999999999999" customHeight="1" thickBot="1" x14ac:dyDescent="0.3">
      <c r="A70" s="148"/>
      <c r="B70" s="88"/>
      <c r="C70" s="89"/>
      <c r="D70" s="90"/>
      <c r="E70" s="70">
        <v>0</v>
      </c>
      <c r="F70" s="70">
        <v>0</v>
      </c>
      <c r="G70" s="70">
        <v>2</v>
      </c>
      <c r="H70" s="70">
        <v>0</v>
      </c>
      <c r="I70" s="70">
        <v>1</v>
      </c>
      <c r="J70" s="70">
        <v>1</v>
      </c>
      <c r="K70" s="70">
        <v>0</v>
      </c>
      <c r="L70" s="70">
        <v>3</v>
      </c>
      <c r="M70" s="70">
        <v>1</v>
      </c>
      <c r="N70" s="70">
        <v>0</v>
      </c>
      <c r="O70" s="72"/>
      <c r="P70" s="72"/>
      <c r="Q70" s="72"/>
      <c r="R70" s="72"/>
      <c r="S70" s="73">
        <f t="shared" si="1"/>
        <v>8</v>
      </c>
      <c r="T70" s="224"/>
      <c r="U70" s="205">
        <v>0.42777777777777781</v>
      </c>
      <c r="V70" s="36" t="s">
        <v>3</v>
      </c>
      <c r="W70" s="37"/>
      <c r="X70" s="37"/>
      <c r="Y70" s="38"/>
      <c r="Z70" s="38"/>
      <c r="AA70" s="39"/>
      <c r="AB70" s="40" t="str">
        <f>TEXT( (U71-U70+0.00000000000001),"[hh].mm.ss")</f>
        <v>04.11.00</v>
      </c>
    </row>
    <row r="71" spans="1:28" ht="16.149999999999999" customHeight="1" thickBot="1" x14ac:dyDescent="0.3">
      <c r="A71" s="149"/>
      <c r="B71" s="91"/>
      <c r="C71" s="92"/>
      <c r="D71" s="93"/>
      <c r="E71" s="6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9" t="str">
        <f t="shared" si="1"/>
        <v/>
      </c>
      <c r="T71" s="225"/>
      <c r="U71" s="205">
        <v>0.6020833333333333</v>
      </c>
      <c r="V71" s="41" t="s">
        <v>11</v>
      </c>
      <c r="W71" s="42"/>
      <c r="X71" s="42"/>
      <c r="Y71" s="43"/>
      <c r="Z71" s="44"/>
      <c r="AA71" s="45"/>
      <c r="AB71" s="46" t="str">
        <f>TEXT(IF($E69="","",(IF($E70="",S69/(15-(COUNTIF($E69:$R69,""))),(IF($E71="",(S69+S70)/(30-(COUNTIF($E69:$R69,"")+COUNTIF($E70:$R70,""))), (S69+S70+S71)/(45-(COUNTIF($E69:$R69,"")+COUNTIF($E70:$R70,"")+COUNTIF($E71:$R71,"")))))))),"0,00")</f>
        <v>0,91</v>
      </c>
    </row>
    <row r="72" spans="1:28" ht="14.45" customHeight="1" thickBot="1" x14ac:dyDescent="0.3">
      <c r="A72" s="146"/>
      <c r="B72" s="85"/>
      <c r="C72" s="86"/>
      <c r="D72" s="87"/>
      <c r="E72" s="70">
        <v>5</v>
      </c>
      <c r="F72" s="70">
        <v>5</v>
      </c>
      <c r="G72" s="70">
        <v>3</v>
      </c>
      <c r="H72" s="70">
        <v>2</v>
      </c>
      <c r="I72" s="70">
        <v>3</v>
      </c>
      <c r="J72" s="70">
        <v>5</v>
      </c>
      <c r="K72" s="70">
        <v>3</v>
      </c>
      <c r="L72" s="70">
        <v>5</v>
      </c>
      <c r="M72" s="70">
        <v>5</v>
      </c>
      <c r="N72" s="70">
        <v>5</v>
      </c>
      <c r="O72" s="56"/>
      <c r="P72" s="56"/>
      <c r="Q72" s="56"/>
      <c r="R72" s="56"/>
      <c r="S72" s="57">
        <f t="shared" ref="S72:S103" si="2">IF(E72="","",SUM(E72:R72)+(COUNTIF(E72:R72,"5*")*5))</f>
        <v>41</v>
      </c>
      <c r="T72" s="223">
        <v>23</v>
      </c>
      <c r="U72" s="203">
        <f>SUM(S72:S75)</f>
        <v>89</v>
      </c>
      <c r="V72" s="47">
        <f>COUNTIF($E72:$R72,0)+COUNTIF($E73:$R73,0)+COUNTIF($E74:$R74,0)+COUNTIF($E75:$R75,0)</f>
        <v>4</v>
      </c>
      <c r="W72" s="47">
        <f>COUNTIF($E72:$R72,1)+COUNTIF($E73:$R73,1)+COUNTIF($E74:$R74,1)+COUNTIF($E75:$R75,1)</f>
        <v>3</v>
      </c>
      <c r="X72" s="47">
        <f>COUNTIF($E72:$R72,2)+COUNTIF($E73:$R73,2)+COUNTIF($E74:$R74,2)+COUNTIF($E75:$R75,2)</f>
        <v>3</v>
      </c>
      <c r="Y72" s="47">
        <f>COUNTIF($E72:$R72,3)+COUNTIF($E73:$R73,3)+COUNTIF($E74:$R74,3)+COUNTIF($E75:$R75,3)</f>
        <v>10</v>
      </c>
      <c r="Z72" s="47">
        <f>COUNTIF($E72:$R72,5)+COUNTIF($E73:$R73,5)+COUNTIF($E74:$R74,5)+COUNTIF($E75:$R75,5)</f>
        <v>10</v>
      </c>
      <c r="AA72" s="48">
        <f>COUNTIF($E72:$R72,"5*")+COUNTIF($E73:$R73,"5*")+COUNTIF($E74:$R74,"5*")</f>
        <v>0</v>
      </c>
      <c r="AB72" s="49">
        <f>COUNTIF($E72:$R72,20)+COUNTIF($E73:$R73,20)+COUNTIF($E74:$R74,20)</f>
        <v>0</v>
      </c>
    </row>
    <row r="73" spans="1:28" ht="14.45" customHeight="1" thickBot="1" x14ac:dyDescent="0.3">
      <c r="A73" s="147">
        <v>170</v>
      </c>
      <c r="B73" s="137" t="s">
        <v>147</v>
      </c>
      <c r="C73" s="138" t="s">
        <v>148</v>
      </c>
      <c r="D73" s="90" t="s">
        <v>66</v>
      </c>
      <c r="E73" s="70">
        <v>1</v>
      </c>
      <c r="F73" s="70">
        <v>3</v>
      </c>
      <c r="G73" s="70">
        <v>5</v>
      </c>
      <c r="H73" s="70">
        <v>3</v>
      </c>
      <c r="I73" s="70">
        <v>3</v>
      </c>
      <c r="J73" s="70">
        <v>5</v>
      </c>
      <c r="K73" s="70">
        <v>0</v>
      </c>
      <c r="L73" s="70">
        <v>3</v>
      </c>
      <c r="M73" s="70">
        <v>2</v>
      </c>
      <c r="N73" s="70">
        <v>2</v>
      </c>
      <c r="O73" s="50"/>
      <c r="P73" s="50"/>
      <c r="Q73" s="50"/>
      <c r="R73" s="50"/>
      <c r="S73" s="51">
        <f t="shared" si="2"/>
        <v>27</v>
      </c>
      <c r="T73" s="224"/>
      <c r="U73" s="204"/>
      <c r="V73" s="53"/>
      <c r="W73" s="53"/>
      <c r="X73" s="53"/>
      <c r="Y73" s="53"/>
      <c r="Z73" s="53"/>
      <c r="AA73" s="54"/>
      <c r="AB73" s="55"/>
    </row>
    <row r="74" spans="1:28" ht="16.149999999999999" customHeight="1" thickBot="1" x14ac:dyDescent="0.3">
      <c r="A74" s="148"/>
      <c r="B74" s="88"/>
      <c r="C74" s="89"/>
      <c r="D74" s="90"/>
      <c r="E74" s="70">
        <v>0</v>
      </c>
      <c r="F74" s="70">
        <v>3</v>
      </c>
      <c r="G74" s="70">
        <v>5</v>
      </c>
      <c r="H74" s="70">
        <v>1</v>
      </c>
      <c r="I74" s="70">
        <v>0</v>
      </c>
      <c r="J74" s="70">
        <v>3</v>
      </c>
      <c r="K74" s="70">
        <v>0</v>
      </c>
      <c r="L74" s="70">
        <v>3</v>
      </c>
      <c r="M74" s="70">
        <v>1</v>
      </c>
      <c r="N74" s="70">
        <v>5</v>
      </c>
      <c r="O74" s="72"/>
      <c r="P74" s="72"/>
      <c r="Q74" s="72"/>
      <c r="R74" s="72"/>
      <c r="S74" s="73">
        <f t="shared" si="2"/>
        <v>21</v>
      </c>
      <c r="T74" s="224"/>
      <c r="U74" s="205">
        <v>0.4284722222222222</v>
      </c>
      <c r="V74" s="36" t="s">
        <v>3</v>
      </c>
      <c r="W74" s="37"/>
      <c r="X74" s="37"/>
      <c r="Y74" s="38"/>
      <c r="Z74" s="38"/>
      <c r="AA74" s="39"/>
      <c r="AB74" s="40" t="str">
        <f>TEXT( (U75-U74+0.00000000000001),"[hh].mm.ss")</f>
        <v>04.21.00</v>
      </c>
    </row>
    <row r="75" spans="1:28" ht="16.149999999999999" customHeight="1" thickBot="1" x14ac:dyDescent="0.3">
      <c r="A75" s="149"/>
      <c r="B75" s="91"/>
      <c r="C75" s="92"/>
      <c r="D75" s="93"/>
      <c r="E75" s="6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9" t="str">
        <f t="shared" si="2"/>
        <v/>
      </c>
      <c r="T75" s="225"/>
      <c r="U75" s="205">
        <v>0.60972222222222217</v>
      </c>
      <c r="V75" s="41" t="s">
        <v>11</v>
      </c>
      <c r="W75" s="42"/>
      <c r="X75" s="42"/>
      <c r="Y75" s="43"/>
      <c r="Z75" s="44"/>
      <c r="AA75" s="45"/>
      <c r="AB75" s="46" t="str">
        <f>TEXT(IF($E73="","",(IF($E74="",S73/(15-(COUNTIF($E73:$R73,""))),(IF($E75="",(S73+S74)/(30-(COUNTIF($E73:$R73,"")+COUNTIF($E74:$R74,""))), (S73+S74+S75)/(45-(COUNTIF($E73:$R73,"")+COUNTIF($E74:$R74,"")+COUNTIF($E75:$R75,"")))))))),"0,00")</f>
        <v>2,18</v>
      </c>
    </row>
    <row r="76" spans="1:28" ht="14.45" customHeight="1" thickBot="1" x14ac:dyDescent="0.3">
      <c r="A76" s="146"/>
      <c r="B76" s="85"/>
      <c r="C76" s="86"/>
      <c r="D76" s="87"/>
      <c r="E76" s="70">
        <v>0</v>
      </c>
      <c r="F76" s="70">
        <v>0</v>
      </c>
      <c r="G76" s="15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1</v>
      </c>
      <c r="N76" s="70">
        <v>0</v>
      </c>
      <c r="O76" s="56"/>
      <c r="P76" s="56"/>
      <c r="Q76" s="56"/>
      <c r="R76" s="56"/>
      <c r="S76" s="57">
        <f t="shared" si="2"/>
        <v>1</v>
      </c>
      <c r="T76" s="223">
        <v>8</v>
      </c>
      <c r="U76" s="203">
        <f>SUM(S76:S79)</f>
        <v>10</v>
      </c>
      <c r="V76" s="47">
        <f>COUNTIF($E76:$R76,0)+COUNTIF($E77:$R77,0)+COUNTIF($E78:$R78,0)+COUNTIF($E79:$R79,0)</f>
        <v>26</v>
      </c>
      <c r="W76" s="47">
        <f>COUNTIF($E76:$R76,1)+COUNTIF($E77:$R77,1)+COUNTIF($E78:$R78,1)+COUNTIF($E79:$R79,1)</f>
        <v>2</v>
      </c>
      <c r="X76" s="47">
        <f>COUNTIF($E76:$R76,2)+COUNTIF($E77:$R77,2)+COUNTIF($E78:$R78,2)+COUNTIF($E79:$R79,2)</f>
        <v>0</v>
      </c>
      <c r="Y76" s="47">
        <f>COUNTIF($E76:$R76,3)+COUNTIF($E77:$R77,3)+COUNTIF($E78:$R78,3)+COUNTIF($E79:$R79,3)</f>
        <v>1</v>
      </c>
      <c r="Z76" s="47">
        <f>COUNTIF($E76:$R76,5)+COUNTIF($E77:$R77,5)+COUNTIF($E78:$R78,5)+COUNTIF($E79:$R79,5)</f>
        <v>1</v>
      </c>
      <c r="AA76" s="48">
        <f>COUNTIF($E76:$R76,"5*")+COUNTIF($E77:$R77,"5*")+COUNTIF($E78:$R78,"5*")</f>
        <v>0</v>
      </c>
      <c r="AB76" s="49">
        <f>COUNTIF($E76:$R76,20)+COUNTIF($E77:$R77,20)+COUNTIF($E78:$R78,20)</f>
        <v>0</v>
      </c>
    </row>
    <row r="77" spans="1:28" ht="14.45" customHeight="1" thickBot="1" x14ac:dyDescent="0.3">
      <c r="A77" s="147">
        <v>173</v>
      </c>
      <c r="B77" s="139" t="s">
        <v>23</v>
      </c>
      <c r="C77" s="140" t="s">
        <v>149</v>
      </c>
      <c r="D77" s="90" t="s">
        <v>21</v>
      </c>
      <c r="E77" s="70">
        <v>0</v>
      </c>
      <c r="F77" s="70">
        <v>0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3</v>
      </c>
      <c r="M77" s="70">
        <v>0</v>
      </c>
      <c r="N77" s="70">
        <v>0</v>
      </c>
      <c r="O77" s="50"/>
      <c r="P77" s="50"/>
      <c r="Q77" s="50"/>
      <c r="R77" s="50"/>
      <c r="S77" s="51">
        <f t="shared" si="2"/>
        <v>3</v>
      </c>
      <c r="T77" s="224"/>
      <c r="U77" s="204"/>
      <c r="V77" s="53"/>
      <c r="W77" s="53"/>
      <c r="X77" s="53"/>
      <c r="Y77" s="53"/>
      <c r="Z77" s="53"/>
      <c r="AA77" s="54"/>
      <c r="AB77" s="55"/>
    </row>
    <row r="78" spans="1:28" ht="16.149999999999999" customHeight="1" thickBot="1" x14ac:dyDescent="0.3">
      <c r="A78" s="148"/>
      <c r="B78" s="88"/>
      <c r="C78" s="89"/>
      <c r="D78" s="90"/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1</v>
      </c>
      <c r="M78" s="70">
        <v>5</v>
      </c>
      <c r="N78" s="70">
        <v>0</v>
      </c>
      <c r="O78" s="72"/>
      <c r="P78" s="72"/>
      <c r="Q78" s="72"/>
      <c r="R78" s="72"/>
      <c r="S78" s="73">
        <f t="shared" si="2"/>
        <v>6</v>
      </c>
      <c r="T78" s="224"/>
      <c r="U78" s="205">
        <v>0.42986111111111108</v>
      </c>
      <c r="V78" s="36" t="s">
        <v>3</v>
      </c>
      <c r="W78" s="37"/>
      <c r="X78" s="37"/>
      <c r="Y78" s="38"/>
      <c r="Z78" s="38"/>
      <c r="AA78" s="39"/>
      <c r="AB78" s="40" t="str">
        <f>TEXT( (U79-U78+0.00000000000001),"[hh].mm.ss")</f>
        <v>04.36.00</v>
      </c>
    </row>
    <row r="79" spans="1:28" ht="16.149999999999999" customHeight="1" thickBot="1" x14ac:dyDescent="0.3">
      <c r="A79" s="149"/>
      <c r="B79" s="91"/>
      <c r="C79" s="92"/>
      <c r="D79" s="93"/>
      <c r="E79" s="67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9" t="str">
        <f t="shared" si="2"/>
        <v/>
      </c>
      <c r="T79" s="225"/>
      <c r="U79" s="205">
        <v>0.62152777777777779</v>
      </c>
      <c r="V79" s="41" t="s">
        <v>11</v>
      </c>
      <c r="W79" s="42"/>
      <c r="X79" s="42"/>
      <c r="Y79" s="43"/>
      <c r="Z79" s="44"/>
      <c r="AA79" s="45"/>
      <c r="AB79" s="46" t="str">
        <f>TEXT(IF($E77="","",(IF($E78="",S77/(15-(COUNTIF($E77:$R77,""))),(IF($E79="",(S77+S78)/(30-(COUNTIF($E77:$R77,"")+COUNTIF($E78:$R78,""))), (S77+S78+S79)/(45-(COUNTIF($E77:$R77,"")+COUNTIF($E78:$R78,"")+COUNTIF($E79:$R79,"")))))))),"0,00")</f>
        <v>0,41</v>
      </c>
    </row>
    <row r="80" spans="1:28" ht="14.45" customHeight="1" thickBot="1" x14ac:dyDescent="0.3">
      <c r="A80" s="146"/>
      <c r="B80" s="85"/>
      <c r="C80" s="86"/>
      <c r="D80" s="87"/>
      <c r="E80" s="70">
        <v>0</v>
      </c>
      <c r="F80" s="70">
        <v>2</v>
      </c>
      <c r="G80" s="70">
        <v>3</v>
      </c>
      <c r="H80" s="70">
        <v>0</v>
      </c>
      <c r="I80" s="70">
        <v>1</v>
      </c>
      <c r="J80" s="70">
        <v>3</v>
      </c>
      <c r="K80" s="70">
        <v>0</v>
      </c>
      <c r="L80" s="70">
        <v>3</v>
      </c>
      <c r="M80" s="70">
        <v>1</v>
      </c>
      <c r="N80" s="70">
        <v>5</v>
      </c>
      <c r="O80" s="56"/>
      <c r="P80" s="56"/>
      <c r="Q80" s="56"/>
      <c r="R80" s="56"/>
      <c r="S80" s="57">
        <f t="shared" si="2"/>
        <v>18</v>
      </c>
      <c r="T80" s="223">
        <v>20</v>
      </c>
      <c r="U80" s="203">
        <f>SUM(S80:S83)</f>
        <v>46</v>
      </c>
      <c r="V80" s="47">
        <f>COUNTIF($E80:$R80,0)+COUNTIF($E81:$R81,0)+COUNTIF($E82:$R82,0)+COUNTIF($E83:$R83,0)</f>
        <v>13</v>
      </c>
      <c r="W80" s="47">
        <f>COUNTIF($E80:$R80,1)+COUNTIF($E81:$R81,1)+COUNTIF($E82:$R82,1)+COUNTIF($E83:$R83,1)</f>
        <v>4</v>
      </c>
      <c r="X80" s="47">
        <f>COUNTIF($E80:$R80,2)+COUNTIF($E81:$R81,2)+COUNTIF($E82:$R82,2)+COUNTIF($E83:$R83,2)</f>
        <v>1</v>
      </c>
      <c r="Y80" s="47">
        <f>COUNTIF($E80:$R80,3)+COUNTIF($E81:$R81,3)+COUNTIF($E82:$R82,3)+COUNTIF($E83:$R83,3)</f>
        <v>10</v>
      </c>
      <c r="Z80" s="47">
        <f>COUNTIF($E80:$R80,5)+COUNTIF($E81:$R81,5)+COUNTIF($E82:$R82,5)+COUNTIF($E83:$R83,5)</f>
        <v>2</v>
      </c>
      <c r="AA80" s="48">
        <f>COUNTIF($E80:$R80,"5*")+COUNTIF($E81:$R81,"5*")+COUNTIF($E82:$R82,"5*")</f>
        <v>0</v>
      </c>
      <c r="AB80" s="49">
        <f>COUNTIF($E80:$R80,20)+COUNTIF($E81:$R81,20)+COUNTIF($E82:$R82,20)</f>
        <v>0</v>
      </c>
    </row>
    <row r="81" spans="1:28" ht="14.45" customHeight="1" thickBot="1" x14ac:dyDescent="0.3">
      <c r="A81" s="147">
        <v>174</v>
      </c>
      <c r="B81" s="141" t="s">
        <v>150</v>
      </c>
      <c r="C81" s="140" t="s">
        <v>151</v>
      </c>
      <c r="D81" s="90" t="s">
        <v>21</v>
      </c>
      <c r="E81" s="70">
        <v>0</v>
      </c>
      <c r="F81" s="70">
        <v>0</v>
      </c>
      <c r="G81" s="70">
        <v>3</v>
      </c>
      <c r="H81" s="70">
        <v>0</v>
      </c>
      <c r="I81" s="70">
        <v>0</v>
      </c>
      <c r="J81" s="70">
        <v>3</v>
      </c>
      <c r="K81" s="70">
        <v>0</v>
      </c>
      <c r="L81" s="70">
        <v>1</v>
      </c>
      <c r="M81" s="70">
        <v>5</v>
      </c>
      <c r="N81" s="70">
        <v>3</v>
      </c>
      <c r="O81" s="50"/>
      <c r="P81" s="50"/>
      <c r="Q81" s="50"/>
      <c r="R81" s="50"/>
      <c r="S81" s="51">
        <f t="shared" si="2"/>
        <v>15</v>
      </c>
      <c r="T81" s="224"/>
      <c r="U81" s="204"/>
      <c r="V81" s="53"/>
      <c r="W81" s="53"/>
      <c r="X81" s="53"/>
      <c r="Y81" s="53"/>
      <c r="Z81" s="53"/>
      <c r="AA81" s="54"/>
      <c r="AB81" s="55"/>
    </row>
    <row r="82" spans="1:28" ht="16.149999999999999" customHeight="1" thickBot="1" x14ac:dyDescent="0.3">
      <c r="A82" s="148"/>
      <c r="B82" s="88"/>
      <c r="C82" s="89"/>
      <c r="D82" s="90"/>
      <c r="E82" s="70">
        <v>0</v>
      </c>
      <c r="F82" s="70">
        <v>0</v>
      </c>
      <c r="G82" s="70">
        <v>3</v>
      </c>
      <c r="H82" s="70">
        <v>0</v>
      </c>
      <c r="I82" s="70">
        <v>0</v>
      </c>
      <c r="J82" s="70">
        <v>3</v>
      </c>
      <c r="K82" s="70">
        <v>0</v>
      </c>
      <c r="L82" s="70">
        <v>3</v>
      </c>
      <c r="M82" s="70">
        <v>3</v>
      </c>
      <c r="N82" s="70">
        <v>1</v>
      </c>
      <c r="O82" s="72"/>
      <c r="P82" s="72"/>
      <c r="Q82" s="72"/>
      <c r="R82" s="72"/>
      <c r="S82" s="73">
        <f t="shared" si="2"/>
        <v>13</v>
      </c>
      <c r="T82" s="224"/>
      <c r="U82" s="205">
        <v>0.43055555555555558</v>
      </c>
      <c r="V82" s="36" t="s">
        <v>3</v>
      </c>
      <c r="W82" s="37"/>
      <c r="X82" s="37"/>
      <c r="Y82" s="38"/>
      <c r="Z82" s="38"/>
      <c r="AA82" s="39"/>
      <c r="AB82" s="40" t="str">
        <f>TEXT( (U83-U82+0.00000000000001),"[hh].mm.ss")</f>
        <v>03.36.00</v>
      </c>
    </row>
    <row r="83" spans="1:28" ht="16.149999999999999" customHeight="1" thickBot="1" x14ac:dyDescent="0.3">
      <c r="A83" s="149"/>
      <c r="B83" s="91"/>
      <c r="C83" s="92"/>
      <c r="D83" s="93"/>
      <c r="E83" s="67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9" t="str">
        <f t="shared" si="2"/>
        <v/>
      </c>
      <c r="T83" s="225"/>
      <c r="U83" s="205">
        <v>0.5805555555555556</v>
      </c>
      <c r="V83" s="41" t="s">
        <v>11</v>
      </c>
      <c r="W83" s="42"/>
      <c r="X83" s="42"/>
      <c r="Y83" s="43"/>
      <c r="Z83" s="44"/>
      <c r="AA83" s="45"/>
      <c r="AB83" s="46" t="str">
        <f>TEXT(IF($E81="","",(IF($E82="",S81/(15-(COUNTIF($E81:$R81,""))),(IF($E83="",(S81+S82)/(30-(COUNTIF($E81:$R81,"")+COUNTIF($E82:$R82,""))), (S81+S82+S83)/(45-(COUNTIF($E81:$R81,"")+COUNTIF($E82:$R82,"")+COUNTIF($E83:$R83,"")))))))),"0,00")</f>
        <v>1,27</v>
      </c>
    </row>
    <row r="84" spans="1:28" ht="14.45" customHeight="1" thickBot="1" x14ac:dyDescent="0.3">
      <c r="A84" s="146"/>
      <c r="B84" s="85"/>
      <c r="C84" s="86"/>
      <c r="D84" s="87"/>
      <c r="E84" s="70">
        <v>0</v>
      </c>
      <c r="F84" s="70">
        <v>5</v>
      </c>
      <c r="G84" s="70">
        <v>3</v>
      </c>
      <c r="H84" s="70">
        <v>2</v>
      </c>
      <c r="I84" s="70">
        <v>0</v>
      </c>
      <c r="J84" s="70">
        <v>1</v>
      </c>
      <c r="K84" s="70">
        <v>0</v>
      </c>
      <c r="L84" s="70">
        <v>2</v>
      </c>
      <c r="M84" s="70">
        <v>0</v>
      </c>
      <c r="N84" s="70">
        <v>1</v>
      </c>
      <c r="O84" s="56"/>
      <c r="P84" s="56"/>
      <c r="Q84" s="56"/>
      <c r="R84" s="56"/>
      <c r="S84" s="57">
        <f t="shared" si="2"/>
        <v>14</v>
      </c>
      <c r="T84" s="223">
        <v>19</v>
      </c>
      <c r="U84" s="203">
        <f>SUM(S84:S87)</f>
        <v>37</v>
      </c>
      <c r="V84" s="47">
        <f>COUNTIF($E84:$R84,0)+COUNTIF($E85:$R85,0)+COUNTIF($E86:$R86,0)+COUNTIF($E87:$R87,0)</f>
        <v>13</v>
      </c>
      <c r="W84" s="47">
        <f>COUNTIF($E84:$R84,1)+COUNTIF($E85:$R85,1)+COUNTIF($E86:$R86,1)+COUNTIF($E87:$R87,1)</f>
        <v>7</v>
      </c>
      <c r="X84" s="47">
        <f>COUNTIF($E84:$R84,2)+COUNTIF($E85:$R85,2)+COUNTIF($E86:$R86,2)+COUNTIF($E87:$R87,2)</f>
        <v>2</v>
      </c>
      <c r="Y84" s="47">
        <f>COUNTIF($E84:$R84,3)+COUNTIF($E85:$R85,3)+COUNTIF($E86:$R86,3)+COUNTIF($E87:$R87,3)</f>
        <v>7</v>
      </c>
      <c r="Z84" s="47">
        <f>COUNTIF($E84:$R84,5)+COUNTIF($E85:$R85,5)+COUNTIF($E86:$R86,5)+COUNTIF($E87:$R87,5)</f>
        <v>1</v>
      </c>
      <c r="AA84" s="48">
        <f>COUNTIF($E84:$R84,"5*")+COUNTIF($E85:$R85,"5*")+COUNTIF($E86:$R86,"5*")</f>
        <v>0</v>
      </c>
      <c r="AB84" s="49">
        <f>COUNTIF($E84:$R84,20)+COUNTIF($E85:$R85,20)+COUNTIF($E86:$R86,20)</f>
        <v>0</v>
      </c>
    </row>
    <row r="85" spans="1:28" ht="14.45" customHeight="1" thickBot="1" x14ac:dyDescent="0.3">
      <c r="A85" s="147">
        <v>175</v>
      </c>
      <c r="B85" s="141" t="s">
        <v>123</v>
      </c>
      <c r="C85" s="140" t="s">
        <v>152</v>
      </c>
      <c r="D85" s="90" t="s">
        <v>21</v>
      </c>
      <c r="E85" s="70">
        <v>1</v>
      </c>
      <c r="F85" s="70">
        <v>0</v>
      </c>
      <c r="G85" s="70">
        <v>3</v>
      </c>
      <c r="H85" s="70">
        <v>0</v>
      </c>
      <c r="I85" s="70">
        <v>1</v>
      </c>
      <c r="J85" s="70">
        <v>1</v>
      </c>
      <c r="K85" s="70">
        <v>0</v>
      </c>
      <c r="L85" s="70">
        <v>3</v>
      </c>
      <c r="M85" s="70">
        <v>3</v>
      </c>
      <c r="N85" s="70">
        <v>0</v>
      </c>
      <c r="O85" s="50"/>
      <c r="P85" s="50"/>
      <c r="Q85" s="50"/>
      <c r="R85" s="50"/>
      <c r="S85" s="51">
        <f t="shared" si="2"/>
        <v>12</v>
      </c>
      <c r="T85" s="224"/>
      <c r="U85" s="204"/>
      <c r="V85" s="53"/>
      <c r="W85" s="53"/>
      <c r="X85" s="53"/>
      <c r="Y85" s="53"/>
      <c r="Z85" s="53"/>
      <c r="AA85" s="54"/>
      <c r="AB85" s="55"/>
    </row>
    <row r="86" spans="1:28" ht="16.149999999999999" customHeight="1" thickBot="1" x14ac:dyDescent="0.3">
      <c r="A86" s="148"/>
      <c r="B86" s="88"/>
      <c r="C86" s="89"/>
      <c r="D86" s="90"/>
      <c r="E86" s="70">
        <v>0</v>
      </c>
      <c r="F86" s="70">
        <v>1</v>
      </c>
      <c r="G86" s="70">
        <v>3</v>
      </c>
      <c r="H86" s="70">
        <v>0</v>
      </c>
      <c r="I86" s="70">
        <v>0</v>
      </c>
      <c r="J86" s="70">
        <v>3</v>
      </c>
      <c r="K86" s="70">
        <v>0</v>
      </c>
      <c r="L86" s="70">
        <v>3</v>
      </c>
      <c r="M86" s="70">
        <v>1</v>
      </c>
      <c r="N86" s="70">
        <v>0</v>
      </c>
      <c r="O86" s="72"/>
      <c r="P86" s="72"/>
      <c r="Q86" s="72"/>
      <c r="R86" s="72"/>
      <c r="S86" s="73">
        <f t="shared" si="2"/>
        <v>11</v>
      </c>
      <c r="T86" s="224"/>
      <c r="U86" s="205">
        <v>0.43124999999999997</v>
      </c>
      <c r="V86" s="36" t="s">
        <v>3</v>
      </c>
      <c r="W86" s="37"/>
      <c r="X86" s="37"/>
      <c r="Y86" s="38"/>
      <c r="Z86" s="38"/>
      <c r="AA86" s="39"/>
      <c r="AB86" s="40" t="str">
        <f>TEXT( (U87-U86+0.00000000000001),"[hh].mm.ss")</f>
        <v>03.35.00</v>
      </c>
    </row>
    <row r="87" spans="1:28" ht="16.149999999999999" customHeight="1" thickBot="1" x14ac:dyDescent="0.3">
      <c r="A87" s="149"/>
      <c r="B87" s="91"/>
      <c r="C87" s="92"/>
      <c r="D87" s="93"/>
      <c r="E87" s="67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9" t="str">
        <f t="shared" si="2"/>
        <v/>
      </c>
      <c r="T87" s="225"/>
      <c r="U87" s="205">
        <v>0.5805555555555556</v>
      </c>
      <c r="V87" s="41" t="s">
        <v>11</v>
      </c>
      <c r="W87" s="42"/>
      <c r="X87" s="42"/>
      <c r="Y87" s="43"/>
      <c r="Z87" s="44"/>
      <c r="AA87" s="45"/>
      <c r="AB87" s="46" t="str">
        <f>TEXT(IF($E85="","",(IF($E86="",S85/(15-(COUNTIF($E85:$R85,""))),(IF($E87="",(S85+S86)/(30-(COUNTIF($E85:$R85,"")+COUNTIF($E86:$R86,""))), (S85+S86+S87)/(45-(COUNTIF($E85:$R85,"")+COUNTIF($E86:$R86,"")+COUNTIF($E87:$R87,"")))))))),"0,00")</f>
        <v>1,05</v>
      </c>
    </row>
    <row r="88" spans="1:28" ht="14.45" customHeight="1" thickBot="1" x14ac:dyDescent="0.3">
      <c r="A88" s="146"/>
      <c r="B88" s="85"/>
      <c r="C88" s="86"/>
      <c r="D88" s="87"/>
      <c r="E88" s="70">
        <v>1</v>
      </c>
      <c r="F88" s="70">
        <v>3</v>
      </c>
      <c r="G88" s="70">
        <v>3</v>
      </c>
      <c r="H88" s="70">
        <v>2</v>
      </c>
      <c r="I88" s="70">
        <v>5</v>
      </c>
      <c r="J88" s="70">
        <v>2</v>
      </c>
      <c r="K88" s="70">
        <v>2</v>
      </c>
      <c r="L88" s="70">
        <v>3</v>
      </c>
      <c r="M88" s="70">
        <v>5</v>
      </c>
      <c r="N88" s="70">
        <v>3</v>
      </c>
      <c r="O88" s="56"/>
      <c r="P88" s="56"/>
      <c r="Q88" s="56"/>
      <c r="R88" s="56"/>
      <c r="S88" s="57">
        <f t="shared" si="2"/>
        <v>29</v>
      </c>
      <c r="T88" s="223">
        <v>22</v>
      </c>
      <c r="U88" s="203">
        <f>SUM(S88:S91)</f>
        <v>74</v>
      </c>
      <c r="V88" s="47">
        <f>COUNTIF($E88:$R88,0)+COUNTIF($E89:$R89,0)+COUNTIF($E90:$R90,0)+COUNTIF($E91:$R91,0)</f>
        <v>5</v>
      </c>
      <c r="W88" s="47">
        <f>COUNTIF($E88:$R88,1)+COUNTIF($E89:$R89,1)+COUNTIF($E90:$R90,1)+COUNTIF($E91:$R91,1)</f>
        <v>4</v>
      </c>
      <c r="X88" s="47">
        <f>COUNTIF($E88:$R88,2)+COUNTIF($E89:$R89,2)+COUNTIF($E90:$R90,2)+COUNTIF($E91:$R91,2)</f>
        <v>7</v>
      </c>
      <c r="Y88" s="47">
        <f>COUNTIF($E88:$R88,3)+COUNTIF($E89:$R89,3)+COUNTIF($E90:$R90,3)+COUNTIF($E91:$R91,3)</f>
        <v>7</v>
      </c>
      <c r="Z88" s="47">
        <f>COUNTIF($E88:$R88,5)+COUNTIF($E89:$R89,5)+COUNTIF($E90:$R90,5)+COUNTIF($E91:$R91,5)</f>
        <v>7</v>
      </c>
      <c r="AA88" s="48">
        <f>COUNTIF($E88:$R88,"5*")+COUNTIF($E89:$R89,"5*")+COUNTIF($E90:$R90,"5*")</f>
        <v>0</v>
      </c>
      <c r="AB88" s="49">
        <f>COUNTIF($E88:$R88,20)+COUNTIF($E89:$R89,20)+COUNTIF($E90:$R90,20)</f>
        <v>0</v>
      </c>
    </row>
    <row r="89" spans="1:28" ht="14.45" customHeight="1" thickBot="1" x14ac:dyDescent="0.3">
      <c r="A89" s="147">
        <v>176</v>
      </c>
      <c r="B89" s="142" t="s">
        <v>153</v>
      </c>
      <c r="C89" s="143" t="s">
        <v>154</v>
      </c>
      <c r="D89" s="90" t="s">
        <v>66</v>
      </c>
      <c r="E89" s="70">
        <v>0</v>
      </c>
      <c r="F89" s="70">
        <v>1</v>
      </c>
      <c r="G89" s="70">
        <v>3</v>
      </c>
      <c r="H89" s="70">
        <v>3</v>
      </c>
      <c r="I89" s="70">
        <v>5</v>
      </c>
      <c r="J89" s="70">
        <v>1</v>
      </c>
      <c r="K89" s="70">
        <v>0</v>
      </c>
      <c r="L89" s="70">
        <v>5</v>
      </c>
      <c r="M89" s="70">
        <v>2</v>
      </c>
      <c r="N89" s="70">
        <v>2</v>
      </c>
      <c r="O89" s="50"/>
      <c r="P89" s="50"/>
      <c r="Q89" s="50"/>
      <c r="R89" s="50"/>
      <c r="S89" s="51">
        <f t="shared" si="2"/>
        <v>22</v>
      </c>
      <c r="T89" s="224"/>
      <c r="U89" s="204"/>
      <c r="V89" s="53"/>
      <c r="W89" s="53"/>
      <c r="X89" s="53"/>
      <c r="Y89" s="53"/>
      <c r="Z89" s="53"/>
      <c r="AA89" s="54"/>
      <c r="AB89" s="55"/>
    </row>
    <row r="90" spans="1:28" ht="16.149999999999999" customHeight="1" thickBot="1" x14ac:dyDescent="0.3">
      <c r="A90" s="148"/>
      <c r="B90" s="88"/>
      <c r="C90" s="89"/>
      <c r="D90" s="90"/>
      <c r="E90" s="70">
        <v>0</v>
      </c>
      <c r="F90" s="70">
        <v>2</v>
      </c>
      <c r="G90" s="70">
        <v>3</v>
      </c>
      <c r="H90" s="70">
        <v>0</v>
      </c>
      <c r="I90" s="70">
        <v>5</v>
      </c>
      <c r="J90" s="70">
        <v>2</v>
      </c>
      <c r="K90" s="70">
        <v>0</v>
      </c>
      <c r="L90" s="70">
        <v>5</v>
      </c>
      <c r="M90" s="70">
        <v>1</v>
      </c>
      <c r="N90" s="70">
        <v>5</v>
      </c>
      <c r="O90" s="72"/>
      <c r="P90" s="72"/>
      <c r="Q90" s="72"/>
      <c r="R90" s="72"/>
      <c r="S90" s="73">
        <f t="shared" si="2"/>
        <v>23</v>
      </c>
      <c r="T90" s="224"/>
      <c r="U90" s="205">
        <v>0.43194444444444446</v>
      </c>
      <c r="V90" s="36" t="s">
        <v>3</v>
      </c>
      <c r="W90" s="37"/>
      <c r="X90" s="37"/>
      <c r="Y90" s="38"/>
      <c r="Z90" s="38"/>
      <c r="AA90" s="39"/>
      <c r="AB90" s="40" t="str">
        <f>TEXT( (U91-U90+0.00000000000001),"[hh].mm.ss")</f>
        <v>03.45.00</v>
      </c>
    </row>
    <row r="91" spans="1:28" ht="16.149999999999999" customHeight="1" thickBot="1" x14ac:dyDescent="0.3">
      <c r="A91" s="149"/>
      <c r="B91" s="91"/>
      <c r="C91" s="92"/>
      <c r="D91" s="93"/>
      <c r="E91" s="67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9" t="str">
        <f t="shared" si="2"/>
        <v/>
      </c>
      <c r="T91" s="225"/>
      <c r="U91" s="205">
        <v>0.58819444444444446</v>
      </c>
      <c r="V91" s="41" t="s">
        <v>11</v>
      </c>
      <c r="W91" s="42"/>
      <c r="X91" s="42"/>
      <c r="Y91" s="43"/>
      <c r="Z91" s="44"/>
      <c r="AA91" s="45"/>
      <c r="AB91" s="46" t="str">
        <f>TEXT(IF($E89="","",(IF($E90="",S89/(15-(COUNTIF($E89:$R89,""))),(IF($E91="",(S89+S90)/(30-(COUNTIF($E89:$R89,"")+COUNTIF($E90:$R90,""))), (S89+S90+S91)/(45-(COUNTIF($E89:$R89,"")+COUNTIF($E90:$R90,"")+COUNTIF($E91:$R91,"")))))))),"0,00")</f>
        <v>2,05</v>
      </c>
    </row>
    <row r="92" spans="1:28" ht="14.45" customHeight="1" thickBot="1" x14ac:dyDescent="0.3">
      <c r="A92" s="146"/>
      <c r="B92" s="85"/>
      <c r="C92" s="86"/>
      <c r="D92" s="87"/>
      <c r="E92" s="70">
        <v>0</v>
      </c>
      <c r="F92" s="70">
        <v>0</v>
      </c>
      <c r="G92" s="70">
        <v>3</v>
      </c>
      <c r="H92" s="70">
        <v>1</v>
      </c>
      <c r="I92" s="70">
        <v>0</v>
      </c>
      <c r="J92" s="70">
        <v>2</v>
      </c>
      <c r="K92" s="70">
        <v>0</v>
      </c>
      <c r="L92" s="70">
        <v>1</v>
      </c>
      <c r="M92" s="70">
        <v>1</v>
      </c>
      <c r="N92" s="70">
        <v>0</v>
      </c>
      <c r="O92" s="56"/>
      <c r="P92" s="56"/>
      <c r="Q92" s="56"/>
      <c r="R92" s="56"/>
      <c r="S92" s="57">
        <f t="shared" si="2"/>
        <v>8</v>
      </c>
      <c r="T92" s="223">
        <v>11</v>
      </c>
      <c r="U92" s="203">
        <f>SUM(S92:S95)</f>
        <v>13</v>
      </c>
      <c r="V92" s="47">
        <f>COUNTIF($E92:$R92,0)+COUNTIF($E93:$R93,0)+COUNTIF($E94:$R94,0)+COUNTIF($E95:$R95,0)</f>
        <v>21</v>
      </c>
      <c r="W92" s="47">
        <f>COUNTIF($E92:$R92,1)+COUNTIF($E93:$R93,1)+COUNTIF($E94:$R94,1)+COUNTIF($E95:$R95,1)</f>
        <v>6</v>
      </c>
      <c r="X92" s="47">
        <f>COUNTIF($E92:$R92,2)+COUNTIF($E93:$R93,2)+COUNTIF($E94:$R94,2)+COUNTIF($E95:$R95,2)</f>
        <v>2</v>
      </c>
      <c r="Y92" s="47">
        <f>COUNTIF($E92:$R92,3)+COUNTIF($E93:$R93,3)+COUNTIF($E94:$R94,3)+COUNTIF($E95:$R95,3)</f>
        <v>1</v>
      </c>
      <c r="Z92" s="47">
        <f>COUNTIF($E92:$R92,5)+COUNTIF($E93:$R93,5)+COUNTIF($E94:$R94,5)+COUNTIF($E95:$R95,5)</f>
        <v>0</v>
      </c>
      <c r="AA92" s="48">
        <f>COUNTIF($E92:$R92,"5*")+COUNTIF($E93:$R93,"5*")+COUNTIF($E94:$R94,"5*")</f>
        <v>0</v>
      </c>
      <c r="AB92" s="49">
        <f>COUNTIF($E92:$R92,20)+COUNTIF($E93:$R93,20)+COUNTIF($E94:$R94,20)</f>
        <v>0</v>
      </c>
    </row>
    <row r="93" spans="1:28" ht="14.45" customHeight="1" thickBot="1" x14ac:dyDescent="0.3">
      <c r="A93" s="147">
        <v>177</v>
      </c>
      <c r="B93" s="142" t="s">
        <v>33</v>
      </c>
      <c r="C93" s="143" t="s">
        <v>167</v>
      </c>
      <c r="D93" s="90" t="s">
        <v>21</v>
      </c>
      <c r="E93" s="70">
        <v>0</v>
      </c>
      <c r="F93" s="70">
        <v>0</v>
      </c>
      <c r="G93" s="70">
        <v>2</v>
      </c>
      <c r="H93" s="70">
        <v>1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1</v>
      </c>
      <c r="O93" s="50"/>
      <c r="P93" s="50"/>
      <c r="Q93" s="50"/>
      <c r="R93" s="50"/>
      <c r="S93" s="51">
        <f t="shared" si="2"/>
        <v>4</v>
      </c>
      <c r="T93" s="224"/>
      <c r="U93" s="204"/>
      <c r="V93" s="53"/>
      <c r="W93" s="53"/>
      <c r="X93" s="53"/>
      <c r="Y93" s="53"/>
      <c r="Z93" s="53"/>
      <c r="AA93" s="54"/>
      <c r="AB93" s="55"/>
    </row>
    <row r="94" spans="1:28" ht="16.149999999999999" customHeight="1" thickBot="1" x14ac:dyDescent="0.3">
      <c r="A94" s="148"/>
      <c r="B94" s="88"/>
      <c r="C94" s="89"/>
      <c r="D94" s="90"/>
      <c r="E94" s="70">
        <v>0</v>
      </c>
      <c r="F94" s="70">
        <v>0</v>
      </c>
      <c r="G94" s="70">
        <v>1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2"/>
      <c r="P94" s="72"/>
      <c r="Q94" s="72"/>
      <c r="R94" s="72"/>
      <c r="S94" s="73">
        <f t="shared" si="2"/>
        <v>1</v>
      </c>
      <c r="T94" s="224"/>
      <c r="U94" s="205">
        <v>0.43263888888888885</v>
      </c>
      <c r="V94" s="36" t="s">
        <v>3</v>
      </c>
      <c r="W94" s="37"/>
      <c r="X94" s="37"/>
      <c r="Y94" s="38"/>
      <c r="Z94" s="38"/>
      <c r="AA94" s="39"/>
      <c r="AB94" s="40" t="str">
        <f>TEXT( (U95-U94+0.00000000000001),"[hh].mm.ss")</f>
        <v>05.45.00</v>
      </c>
    </row>
    <row r="95" spans="1:28" ht="16.149999999999999" customHeight="1" thickBot="1" x14ac:dyDescent="0.3">
      <c r="A95" s="149"/>
      <c r="B95" s="91"/>
      <c r="C95" s="92"/>
      <c r="D95" s="93"/>
      <c r="E95" s="67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9" t="str">
        <f t="shared" si="2"/>
        <v/>
      </c>
      <c r="T95" s="225"/>
      <c r="U95" s="205">
        <v>0.67222222222222217</v>
      </c>
      <c r="V95" s="41" t="s">
        <v>11</v>
      </c>
      <c r="W95" s="42"/>
      <c r="X95" s="42"/>
      <c r="Y95" s="43"/>
      <c r="Z95" s="44"/>
      <c r="AA95" s="45"/>
      <c r="AB95" s="46" t="str">
        <f>TEXT(IF($E93="","",(IF($E94="",S93/(15-(COUNTIF($E93:$R93,""))),(IF($E95="",(S93+S94)/(30-(COUNTIF($E93:$R93,"")+COUNTIF($E94:$R94,""))), (S93+S94+S95)/(45-(COUNTIF($E93:$R93,"")+COUNTIF($E94:$R94,"")+COUNTIF($E95:$R95,"")))))))),"0,00")</f>
        <v>0,23</v>
      </c>
    </row>
    <row r="96" spans="1:28" ht="14.45" customHeight="1" thickBot="1" x14ac:dyDescent="0.3">
      <c r="A96" s="146"/>
      <c r="B96" s="85"/>
      <c r="C96" s="86"/>
      <c r="D96" s="87"/>
      <c r="E96" s="70">
        <v>1</v>
      </c>
      <c r="F96" s="70">
        <v>3</v>
      </c>
      <c r="G96" s="70">
        <v>3</v>
      </c>
      <c r="H96" s="70">
        <v>1</v>
      </c>
      <c r="I96" s="70">
        <v>5</v>
      </c>
      <c r="J96" s="70">
        <v>0</v>
      </c>
      <c r="K96" s="70">
        <v>3</v>
      </c>
      <c r="L96" s="70">
        <v>3</v>
      </c>
      <c r="M96" s="70">
        <v>5</v>
      </c>
      <c r="N96" s="70">
        <v>5</v>
      </c>
      <c r="O96" s="56"/>
      <c r="P96" s="56"/>
      <c r="Q96" s="56"/>
      <c r="R96" s="56"/>
      <c r="S96" s="57">
        <f t="shared" si="2"/>
        <v>29</v>
      </c>
      <c r="T96" s="223">
        <v>21</v>
      </c>
      <c r="U96" s="203">
        <f>SUM(S96:S99)</f>
        <v>72</v>
      </c>
      <c r="V96" s="47">
        <f>COUNTIF($E96:$R96,0)+COUNTIF($E97:$R97,0)+COUNTIF($E98:$R98,0)+COUNTIF($E99:$R99,0)</f>
        <v>5</v>
      </c>
      <c r="W96" s="47">
        <f>COUNTIF($E96:$R96,1)+COUNTIF($E97:$R97,1)+COUNTIF($E98:$R98,1)+COUNTIF($E99:$R99,1)</f>
        <v>6</v>
      </c>
      <c r="X96" s="47">
        <f>COUNTIF($E96:$R96,2)+COUNTIF($E97:$R97,2)+COUNTIF($E98:$R98,2)+COUNTIF($E99:$R99,2)</f>
        <v>5</v>
      </c>
      <c r="Y96" s="47">
        <f>COUNTIF($E96:$R96,3)+COUNTIF($E97:$R97,3)+COUNTIF($E98:$R98,3)+COUNTIF($E99:$R99,3)</f>
        <v>7</v>
      </c>
      <c r="Z96" s="47">
        <f>COUNTIF($E96:$R96,5)+COUNTIF($E97:$R97,5)+COUNTIF($E98:$R98,5)+COUNTIF($E99:$R99,5)</f>
        <v>7</v>
      </c>
      <c r="AA96" s="48">
        <f>COUNTIF($E96:$R96,"5*")+COUNTIF($E97:$R97,"5*")+COUNTIF($E98:$R98,"5*")</f>
        <v>0</v>
      </c>
      <c r="AB96" s="49">
        <f>COUNTIF($E96:$R96,20)+COUNTIF($E97:$R97,20)+COUNTIF($E98:$R98,20)</f>
        <v>0</v>
      </c>
    </row>
    <row r="97" spans="1:28" ht="14.45" customHeight="1" thickBot="1" x14ac:dyDescent="0.3">
      <c r="A97" s="147">
        <v>178</v>
      </c>
      <c r="B97" s="142" t="s">
        <v>120</v>
      </c>
      <c r="C97" s="143" t="s">
        <v>82</v>
      </c>
      <c r="D97" s="90" t="s">
        <v>94</v>
      </c>
      <c r="E97" s="70">
        <v>5</v>
      </c>
      <c r="F97" s="70">
        <v>5</v>
      </c>
      <c r="G97" s="70">
        <v>3</v>
      </c>
      <c r="H97" s="70">
        <v>2</v>
      </c>
      <c r="I97" s="70">
        <v>5</v>
      </c>
      <c r="J97" s="70">
        <v>3</v>
      </c>
      <c r="K97" s="70">
        <v>0</v>
      </c>
      <c r="L97" s="70">
        <v>2</v>
      </c>
      <c r="M97" s="70">
        <v>2</v>
      </c>
      <c r="N97" s="70">
        <v>1</v>
      </c>
      <c r="O97" s="50"/>
      <c r="P97" s="50"/>
      <c r="Q97" s="50"/>
      <c r="R97" s="50"/>
      <c r="S97" s="51">
        <f t="shared" si="2"/>
        <v>28</v>
      </c>
      <c r="T97" s="224"/>
      <c r="U97" s="204"/>
      <c r="V97" s="53"/>
      <c r="W97" s="53"/>
      <c r="X97" s="53"/>
      <c r="Y97" s="53"/>
      <c r="Z97" s="53"/>
      <c r="AA97" s="54"/>
      <c r="AB97" s="55"/>
    </row>
    <row r="98" spans="1:28" ht="16.149999999999999" customHeight="1" thickBot="1" x14ac:dyDescent="0.3">
      <c r="A98" s="148"/>
      <c r="B98" s="88"/>
      <c r="C98" s="89"/>
      <c r="D98" s="90"/>
      <c r="E98" s="70">
        <v>0</v>
      </c>
      <c r="F98" s="70">
        <v>0</v>
      </c>
      <c r="G98" s="70">
        <v>2</v>
      </c>
      <c r="H98" s="70">
        <v>1</v>
      </c>
      <c r="I98" s="70">
        <v>2</v>
      </c>
      <c r="J98" s="70">
        <v>3</v>
      </c>
      <c r="K98" s="70">
        <v>0</v>
      </c>
      <c r="L98" s="70">
        <v>1</v>
      </c>
      <c r="M98" s="70">
        <v>1</v>
      </c>
      <c r="N98" s="70">
        <v>5</v>
      </c>
      <c r="O98" s="72"/>
      <c r="P98" s="72"/>
      <c r="Q98" s="72"/>
      <c r="R98" s="72"/>
      <c r="S98" s="73">
        <f t="shared" si="2"/>
        <v>15</v>
      </c>
      <c r="T98" s="224"/>
      <c r="U98" s="205">
        <v>0.43611111111111112</v>
      </c>
      <c r="V98" s="36" t="s">
        <v>3</v>
      </c>
      <c r="W98" s="37"/>
      <c r="X98" s="37"/>
      <c r="Y98" s="38"/>
      <c r="Z98" s="38"/>
      <c r="AA98" s="39"/>
      <c r="AB98" s="40" t="str">
        <f>TEXT( (U99-U98+0.00000000000001),"[hh].mm.ss")</f>
        <v>04.27.00</v>
      </c>
    </row>
    <row r="99" spans="1:28" ht="16.149999999999999" customHeight="1" thickBot="1" x14ac:dyDescent="0.3">
      <c r="A99" s="149"/>
      <c r="B99" s="91"/>
      <c r="C99" s="92"/>
      <c r="D99" s="93"/>
      <c r="E99" s="67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9" t="str">
        <f t="shared" si="2"/>
        <v/>
      </c>
      <c r="T99" s="225"/>
      <c r="U99" s="205">
        <v>0.62152777777777779</v>
      </c>
      <c r="V99" s="41" t="s">
        <v>11</v>
      </c>
      <c r="W99" s="42"/>
      <c r="X99" s="42"/>
      <c r="Y99" s="43"/>
      <c r="Z99" s="44"/>
      <c r="AA99" s="45"/>
      <c r="AB99" s="46" t="str">
        <f>TEXT(IF($E97="","",(IF($E98="",S97/(15-(COUNTIF($E97:$R97,""))),(IF($E99="",(S97+S98)/(30-(COUNTIF($E97:$R97,"")+COUNTIF($E98:$R98,""))), (S97+S98+S99)/(45-(COUNTIF($E97:$R97,"")+COUNTIF($E98:$R98,"")+COUNTIF($E99:$R99,"")))))))),"0,00")</f>
        <v>1,95</v>
      </c>
    </row>
    <row r="100" spans="1:28" ht="14.45" customHeight="1" thickBot="1" x14ac:dyDescent="0.3">
      <c r="A100" s="146"/>
      <c r="B100" s="85"/>
      <c r="C100" s="86"/>
      <c r="D100" s="87"/>
      <c r="E100" s="70">
        <v>0</v>
      </c>
      <c r="F100" s="70">
        <v>0</v>
      </c>
      <c r="G100" s="70">
        <v>5</v>
      </c>
      <c r="H100" s="70">
        <v>5</v>
      </c>
      <c r="I100" s="70">
        <v>0</v>
      </c>
      <c r="J100" s="70">
        <v>0</v>
      </c>
      <c r="K100" s="70">
        <v>0</v>
      </c>
      <c r="L100" s="70">
        <v>1</v>
      </c>
      <c r="M100" s="70">
        <v>0</v>
      </c>
      <c r="N100" s="70">
        <v>5</v>
      </c>
      <c r="O100" s="56"/>
      <c r="P100" s="56"/>
      <c r="Q100" s="56"/>
      <c r="R100" s="56"/>
      <c r="S100" s="57">
        <f t="shared" si="2"/>
        <v>16</v>
      </c>
      <c r="T100" s="223">
        <v>15</v>
      </c>
      <c r="U100" s="203">
        <f>SUM(S100:S103)</f>
        <v>24</v>
      </c>
      <c r="V100" s="47">
        <f>COUNTIF($E100:$R100,0)+COUNTIF($E101:$R101,0)+COUNTIF($E102:$R102,0)+COUNTIF($E103:$R103,0)</f>
        <v>23</v>
      </c>
      <c r="W100" s="47">
        <f>COUNTIF($E100:$R100,1)+COUNTIF($E101:$R101,1)+COUNTIF($E102:$R102,1)+COUNTIF($E103:$R103,1)</f>
        <v>2</v>
      </c>
      <c r="X100" s="47">
        <f>COUNTIF($E100:$R100,2)+COUNTIF($E101:$R101,2)+COUNTIF($E102:$R102,2)+COUNTIF($E103:$R103,2)</f>
        <v>1</v>
      </c>
      <c r="Y100" s="47">
        <f>COUNTIF($E100:$R100,3)+COUNTIF($E101:$R101,3)+COUNTIF($E102:$R102,3)+COUNTIF($E103:$R103,3)</f>
        <v>0</v>
      </c>
      <c r="Z100" s="47">
        <f>COUNTIF($E100:$R100,5)+COUNTIF($E101:$R101,5)+COUNTIF($E102:$R102,5)+COUNTIF($E103:$R103,5)</f>
        <v>4</v>
      </c>
      <c r="AA100" s="48">
        <f>COUNTIF($E100:$R100,"5*")+COUNTIF($E101:$R101,"5*")+COUNTIF($E102:$R102,"5*")</f>
        <v>0</v>
      </c>
      <c r="AB100" s="49">
        <f>COUNTIF($E100:$R100,20)+COUNTIF($E101:$R101,20)+COUNTIF($E102:$R102,20)</f>
        <v>0</v>
      </c>
    </row>
    <row r="101" spans="1:28" ht="14.45" customHeight="1" thickBot="1" x14ac:dyDescent="0.3">
      <c r="A101" s="147">
        <v>179</v>
      </c>
      <c r="B101" s="142" t="s">
        <v>27</v>
      </c>
      <c r="C101" s="143" t="s">
        <v>124</v>
      </c>
      <c r="D101" s="90" t="s">
        <v>21</v>
      </c>
      <c r="E101" s="70">
        <v>0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</v>
      </c>
      <c r="M101" s="70">
        <v>0</v>
      </c>
      <c r="N101" s="70">
        <v>0</v>
      </c>
      <c r="O101" s="50"/>
      <c r="P101" s="50"/>
      <c r="Q101" s="50"/>
      <c r="R101" s="50"/>
      <c r="S101" s="51">
        <f t="shared" si="2"/>
        <v>0</v>
      </c>
      <c r="T101" s="224"/>
      <c r="U101" s="204"/>
      <c r="V101" s="53"/>
      <c r="W101" s="53"/>
      <c r="X101" s="53"/>
      <c r="Y101" s="53"/>
      <c r="Z101" s="53"/>
      <c r="AA101" s="54"/>
      <c r="AB101" s="55"/>
    </row>
    <row r="102" spans="1:28" ht="16.149999999999999" customHeight="1" thickBot="1" x14ac:dyDescent="0.3">
      <c r="A102" s="148"/>
      <c r="B102" s="88"/>
      <c r="C102" s="89"/>
      <c r="D102" s="90"/>
      <c r="E102" s="70">
        <v>0</v>
      </c>
      <c r="F102" s="70">
        <v>0</v>
      </c>
      <c r="G102" s="70">
        <v>1</v>
      </c>
      <c r="H102" s="70">
        <v>5</v>
      </c>
      <c r="I102" s="70">
        <v>0</v>
      </c>
      <c r="J102" s="70">
        <v>0</v>
      </c>
      <c r="K102" s="70">
        <v>0</v>
      </c>
      <c r="L102" s="70">
        <v>2</v>
      </c>
      <c r="M102" s="70">
        <v>0</v>
      </c>
      <c r="N102" s="70">
        <v>0</v>
      </c>
      <c r="O102" s="72"/>
      <c r="P102" s="72"/>
      <c r="Q102" s="72"/>
      <c r="R102" s="72"/>
      <c r="S102" s="73">
        <f t="shared" si="2"/>
        <v>8</v>
      </c>
      <c r="T102" s="224"/>
      <c r="U102" s="205">
        <v>0.43402777777777773</v>
      </c>
      <c r="V102" s="36" t="s">
        <v>3</v>
      </c>
      <c r="W102" s="37"/>
      <c r="X102" s="37"/>
      <c r="Y102" s="38"/>
      <c r="Z102" s="38"/>
      <c r="AA102" s="39"/>
      <c r="AB102" s="40" t="str">
        <f>TEXT( (U103-U102+0.00000000000001),"[hh].mm.ss")</f>
        <v>08.02.00</v>
      </c>
    </row>
    <row r="103" spans="1:28" ht="16.149999999999999" customHeight="1" thickBot="1" x14ac:dyDescent="0.3">
      <c r="A103" s="149"/>
      <c r="B103" s="91"/>
      <c r="C103" s="92"/>
      <c r="D103" s="93"/>
      <c r="E103" s="67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9" t="str">
        <f t="shared" si="2"/>
        <v/>
      </c>
      <c r="T103" s="225"/>
      <c r="U103" s="205">
        <v>0.76874999999999993</v>
      </c>
      <c r="V103" s="41" t="s">
        <v>11</v>
      </c>
      <c r="W103" s="42"/>
      <c r="X103" s="42"/>
      <c r="Y103" s="43"/>
      <c r="Z103" s="44"/>
      <c r="AA103" s="45"/>
      <c r="AB103" s="46" t="str">
        <f>TEXT(IF($E101="","",(IF($E102="",S101/(15-(COUNTIF($E101:$R101,""))),(IF($E103="",(S101+S102)/(30-(COUNTIF($E101:$R101,"")+COUNTIF($E102:$R102,""))), (S101+S102+S103)/(45-(COUNTIF($E101:$R101,"")+COUNTIF($E102:$R102,"")+COUNTIF($E103:$R103,"")))))))),"0,00")</f>
        <v>0,36</v>
      </c>
    </row>
    <row r="104" spans="1:28" ht="14.45" customHeight="1" thickBot="1" x14ac:dyDescent="0.3">
      <c r="A104" s="146"/>
      <c r="B104" s="85"/>
      <c r="C104" s="86"/>
      <c r="D104" s="87"/>
      <c r="E104" s="70">
        <v>5</v>
      </c>
      <c r="F104" s="70">
        <v>3</v>
      </c>
      <c r="G104" s="70">
        <v>5</v>
      </c>
      <c r="H104" s="70" t="s">
        <v>1</v>
      </c>
      <c r="I104" s="70" t="s">
        <v>1</v>
      </c>
      <c r="J104" s="70" t="s">
        <v>1</v>
      </c>
      <c r="K104" s="70" t="s">
        <v>1</v>
      </c>
      <c r="L104" s="70" t="s">
        <v>1</v>
      </c>
      <c r="M104" s="70" t="s">
        <v>1</v>
      </c>
      <c r="N104" s="70" t="s">
        <v>1</v>
      </c>
      <c r="O104" s="56"/>
      <c r="P104" s="56"/>
      <c r="Q104" s="56"/>
      <c r="R104" s="56"/>
      <c r="S104" s="57">
        <f t="shared" ref="S104:S135" si="3">IF(E104="","",SUM(E104:R104)+(COUNTIF(E104:R104,"5*")*5))</f>
        <v>13</v>
      </c>
      <c r="T104" s="223" t="s">
        <v>1</v>
      </c>
      <c r="U104" s="203"/>
      <c r="V104" s="47">
        <f>COUNTIF($E104:$R104,0)+COUNTIF($E105:$R105,0)+COUNTIF($E106:$R106,0)+COUNTIF($E107:$R107,0)</f>
        <v>0</v>
      </c>
      <c r="W104" s="47">
        <f>COUNTIF($E104:$R104,1)+COUNTIF($E105:$R105,1)+COUNTIF($E106:$R106,1)+COUNTIF($E107:$R107,1)</f>
        <v>0</v>
      </c>
      <c r="X104" s="47">
        <f>COUNTIF($E104:$R104,2)+COUNTIF($E105:$R105,2)+COUNTIF($E106:$R106,2)+COUNTIF($E107:$R107,2)</f>
        <v>0</v>
      </c>
      <c r="Y104" s="47">
        <f>COUNTIF($E104:$R104,3)+COUNTIF($E105:$R105,3)+COUNTIF($E106:$R106,3)+COUNTIF($E107:$R107,3)</f>
        <v>1</v>
      </c>
      <c r="Z104" s="47">
        <f>COUNTIF($E104:$R104,5)+COUNTIF($E105:$R105,5)+COUNTIF($E106:$R106,5)+COUNTIF($E107:$R107,5)</f>
        <v>2</v>
      </c>
      <c r="AA104" s="48">
        <f>COUNTIF($E104:$R104,"5*")+COUNTIF($E105:$R105,"5*")+COUNTIF($E106:$R106,"5*")</f>
        <v>0</v>
      </c>
      <c r="AB104" s="49">
        <f>COUNTIF($E104:$R104,20)+COUNTIF($E105:$R105,20)+COUNTIF($E106:$R106,20)</f>
        <v>0</v>
      </c>
    </row>
    <row r="105" spans="1:28" ht="14.45" customHeight="1" thickBot="1" x14ac:dyDescent="0.3">
      <c r="A105" s="147">
        <v>185</v>
      </c>
      <c r="B105" s="142" t="s">
        <v>168</v>
      </c>
      <c r="C105" s="143" t="s">
        <v>169</v>
      </c>
      <c r="D105" s="90" t="s">
        <v>66</v>
      </c>
      <c r="E105" s="70" t="s">
        <v>1</v>
      </c>
      <c r="F105" s="70" t="s">
        <v>1</v>
      </c>
      <c r="G105" s="70" t="s">
        <v>1</v>
      </c>
      <c r="H105" s="70" t="s">
        <v>1</v>
      </c>
      <c r="I105" s="70" t="s">
        <v>1</v>
      </c>
      <c r="J105" s="70" t="s">
        <v>1</v>
      </c>
      <c r="K105" s="70" t="s">
        <v>1</v>
      </c>
      <c r="L105" s="70" t="s">
        <v>1</v>
      </c>
      <c r="M105" s="70" t="s">
        <v>1</v>
      </c>
      <c r="N105" s="70" t="s">
        <v>1</v>
      </c>
      <c r="O105" s="50"/>
      <c r="P105" s="50"/>
      <c r="Q105" s="50"/>
      <c r="R105" s="50"/>
      <c r="S105" s="51">
        <f t="shared" si="3"/>
        <v>0</v>
      </c>
      <c r="T105" s="224"/>
      <c r="U105" s="204"/>
      <c r="V105" s="53"/>
      <c r="W105" s="53"/>
      <c r="X105" s="53"/>
      <c r="Y105" s="53"/>
      <c r="Z105" s="53"/>
      <c r="AA105" s="54"/>
      <c r="AB105" s="55"/>
    </row>
    <row r="106" spans="1:28" ht="16.149999999999999" customHeight="1" thickBot="1" x14ac:dyDescent="0.3">
      <c r="A106" s="148"/>
      <c r="B106" s="88"/>
      <c r="C106" s="89"/>
      <c r="D106" s="90"/>
      <c r="E106" s="70" t="s">
        <v>1</v>
      </c>
      <c r="F106" s="70" t="s">
        <v>1</v>
      </c>
      <c r="G106" s="70" t="s">
        <v>1</v>
      </c>
      <c r="H106" s="70" t="s">
        <v>1</v>
      </c>
      <c r="I106" s="70" t="s">
        <v>1</v>
      </c>
      <c r="J106" s="70" t="s">
        <v>1</v>
      </c>
      <c r="K106" s="70" t="s">
        <v>1</v>
      </c>
      <c r="L106" s="70" t="s">
        <v>1</v>
      </c>
      <c r="M106" s="70" t="s">
        <v>1</v>
      </c>
      <c r="N106" s="70" t="s">
        <v>1</v>
      </c>
      <c r="O106" s="72"/>
      <c r="P106" s="72"/>
      <c r="Q106" s="72"/>
      <c r="R106" s="72"/>
      <c r="S106" s="73">
        <f t="shared" si="3"/>
        <v>0</v>
      </c>
      <c r="T106" s="224"/>
      <c r="U106" s="205">
        <v>0.43472222222222223</v>
      </c>
      <c r="V106" s="36" t="s">
        <v>3</v>
      </c>
      <c r="W106" s="37"/>
      <c r="X106" s="37"/>
      <c r="Y106" s="38"/>
      <c r="Z106" s="38"/>
      <c r="AA106" s="39"/>
      <c r="AB106" s="40" t="str">
        <f>TEXT( (U107-U106+0.00000000000001),"[hh].mm.ss")</f>
        <v>03.01.00</v>
      </c>
    </row>
    <row r="107" spans="1:28" ht="16.149999999999999" customHeight="1" thickBot="1" x14ac:dyDescent="0.3">
      <c r="A107" s="149"/>
      <c r="B107" s="91"/>
      <c r="C107" s="92"/>
      <c r="D107" s="93"/>
      <c r="E107" s="67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9" t="str">
        <f t="shared" si="3"/>
        <v/>
      </c>
      <c r="T107" s="225"/>
      <c r="U107" s="205">
        <v>0.56041666666666667</v>
      </c>
      <c r="V107" s="41" t="s">
        <v>11</v>
      </c>
      <c r="W107" s="42"/>
      <c r="X107" s="42"/>
      <c r="Y107" s="43"/>
      <c r="Z107" s="44"/>
      <c r="AA107" s="45"/>
      <c r="AB107" s="46" t="str">
        <f>TEXT(IF($E105="","",(IF($E106="",S105/(15-(COUNTIF($E105:$R105,""))),(IF($E107="",(S105+S106)/(30-(COUNTIF($E105:$R105,"")+COUNTIF($E106:$R106,""))), (S105+S106+S107)/(45-(COUNTIF($E105:$R105,"")+COUNTIF($E106:$R106,"")+COUNTIF($E107:$R107,"")))))))),"0,00")</f>
        <v>0,00</v>
      </c>
    </row>
    <row r="108" spans="1:28" ht="14.45" customHeight="1" thickBot="1" x14ac:dyDescent="0.3">
      <c r="A108" s="146"/>
      <c r="B108" s="85"/>
      <c r="C108" s="86"/>
      <c r="D108" s="87"/>
      <c r="E108" s="70">
        <v>0</v>
      </c>
      <c r="F108" s="70">
        <v>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</v>
      </c>
      <c r="M108" s="70">
        <v>0</v>
      </c>
      <c r="N108" s="70">
        <v>0</v>
      </c>
      <c r="O108" s="56"/>
      <c r="P108" s="56"/>
      <c r="Q108" s="56"/>
      <c r="R108" s="56"/>
      <c r="S108" s="57">
        <f t="shared" si="3"/>
        <v>0</v>
      </c>
      <c r="T108" s="223">
        <v>1</v>
      </c>
      <c r="U108" s="203">
        <f>SUM(S108:S111)</f>
        <v>1</v>
      </c>
      <c r="V108" s="47">
        <f>COUNTIF($E108:$R108,0)+COUNTIF($E109:$R109,0)+COUNTIF($E110:$R110,0)+COUNTIF($E111:$R111,0)</f>
        <v>29</v>
      </c>
      <c r="W108" s="47">
        <f>COUNTIF($E108:$R108,1)+COUNTIF($E109:$R109,1)+COUNTIF($E110:$R110,1)+COUNTIF($E111:$R111,1)</f>
        <v>1</v>
      </c>
      <c r="X108" s="47">
        <f>COUNTIF($E108:$R108,2)+COUNTIF($E109:$R109,2)+COUNTIF($E110:$R110,2)+COUNTIF($E111:$R111,2)</f>
        <v>0</v>
      </c>
      <c r="Y108" s="47">
        <f>COUNTIF($E108:$R108,3)+COUNTIF($E109:$R109,3)+COUNTIF($E110:$R110,3)+COUNTIF($E111:$R111,3)</f>
        <v>0</v>
      </c>
      <c r="Z108" s="47">
        <f>COUNTIF($E108:$R108,5)+COUNTIF($E109:$R109,5)+COUNTIF($E110:$R110,5)+COUNTIF($E111:$R111,5)</f>
        <v>0</v>
      </c>
      <c r="AA108" s="48">
        <f>COUNTIF($E108:$R108,"5*")+COUNTIF($E109:$R109,"5*")+COUNTIF($E110:$R110,"5*")</f>
        <v>0</v>
      </c>
      <c r="AB108" s="49">
        <f>COUNTIF($E108:$R108,20)+COUNTIF($E109:$R109,20)+COUNTIF($E110:$R110,20)</f>
        <v>0</v>
      </c>
    </row>
    <row r="109" spans="1:28" ht="14.45" customHeight="1" thickBot="1" x14ac:dyDescent="0.3">
      <c r="A109" s="147">
        <v>190</v>
      </c>
      <c r="B109" s="106" t="s">
        <v>47</v>
      </c>
      <c r="C109" s="107" t="s">
        <v>48</v>
      </c>
      <c r="D109" s="90" t="s">
        <v>65</v>
      </c>
      <c r="E109" s="70">
        <v>0</v>
      </c>
      <c r="F109" s="70">
        <v>0</v>
      </c>
      <c r="G109" s="70">
        <v>0</v>
      </c>
      <c r="H109" s="70">
        <v>0</v>
      </c>
      <c r="I109" s="70">
        <v>0</v>
      </c>
      <c r="J109" s="70">
        <v>1</v>
      </c>
      <c r="K109" s="70">
        <v>0</v>
      </c>
      <c r="L109" s="70">
        <v>0</v>
      </c>
      <c r="M109" s="70">
        <v>0</v>
      </c>
      <c r="N109" s="70">
        <v>0</v>
      </c>
      <c r="O109" s="50"/>
      <c r="P109" s="50"/>
      <c r="Q109" s="50"/>
      <c r="R109" s="50"/>
      <c r="S109" s="51">
        <f t="shared" si="3"/>
        <v>1</v>
      </c>
      <c r="T109" s="224"/>
      <c r="U109" s="204"/>
      <c r="V109" s="53"/>
      <c r="W109" s="53"/>
      <c r="X109" s="53"/>
      <c r="Y109" s="53"/>
      <c r="Z109" s="53"/>
      <c r="AA109" s="54"/>
      <c r="AB109" s="55"/>
    </row>
    <row r="110" spans="1:28" ht="16.149999999999999" customHeight="1" thickBot="1" x14ac:dyDescent="0.3">
      <c r="A110" s="148" t="s">
        <v>176</v>
      </c>
      <c r="B110" s="88"/>
      <c r="C110" s="89"/>
      <c r="D110" s="90"/>
      <c r="E110" s="70">
        <v>0</v>
      </c>
      <c r="F110" s="70">
        <v>0</v>
      </c>
      <c r="G110" s="70">
        <v>0</v>
      </c>
      <c r="H110" s="70">
        <v>0</v>
      </c>
      <c r="I110" s="70">
        <v>0</v>
      </c>
      <c r="J110" s="70">
        <v>0</v>
      </c>
      <c r="K110" s="70">
        <v>0</v>
      </c>
      <c r="L110" s="70">
        <v>0</v>
      </c>
      <c r="M110" s="70">
        <v>0</v>
      </c>
      <c r="N110" s="70">
        <v>0</v>
      </c>
      <c r="O110" s="72"/>
      <c r="P110" s="72"/>
      <c r="Q110" s="72"/>
      <c r="R110" s="72"/>
      <c r="S110" s="73">
        <f t="shared" si="3"/>
        <v>0</v>
      </c>
      <c r="T110" s="224"/>
      <c r="U110" s="205">
        <v>0.43472222222222223</v>
      </c>
      <c r="V110" s="36" t="s">
        <v>3</v>
      </c>
      <c r="W110" s="37"/>
      <c r="X110" s="37"/>
      <c r="Y110" s="38"/>
      <c r="Z110" s="38"/>
      <c r="AA110" s="39"/>
      <c r="AB110" s="40" t="str">
        <f>TEXT( (U111-U110+0.00000000000001),"[hh].mm.ss")</f>
        <v>02.53.00</v>
      </c>
    </row>
    <row r="111" spans="1:28" ht="16.149999999999999" customHeight="1" thickBot="1" x14ac:dyDescent="0.3">
      <c r="A111" s="149"/>
      <c r="B111" s="91"/>
      <c r="C111" s="92"/>
      <c r="D111" s="93"/>
      <c r="E111" s="67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9" t="str">
        <f t="shared" si="3"/>
        <v/>
      </c>
      <c r="T111" s="225"/>
      <c r="U111" s="205">
        <v>0.55486111111111114</v>
      </c>
      <c r="V111" s="41" t="s">
        <v>11</v>
      </c>
      <c r="W111" s="42"/>
      <c r="X111" s="42"/>
      <c r="Y111" s="43"/>
      <c r="Z111" s="44"/>
      <c r="AA111" s="45"/>
      <c r="AB111" s="46" t="str">
        <f>TEXT(IF($E109="","",(IF($E110="",S109/(15-(COUNTIF($E109:$R109,""))),(IF($E111="",(S109+S110)/(30-(COUNTIF($E109:$R109,"")+COUNTIF($E110:$R110,""))), (S109+S110+S111)/(45-(COUNTIF($E109:$R109,"")+COUNTIF($E110:$R110,"")+COUNTIF($E111:$R111,"")))))))),"0,00")</f>
        <v>0,05</v>
      </c>
    </row>
    <row r="112" spans="1:28" x14ac:dyDescent="0.2">
      <c r="T112" s="223"/>
    </row>
    <row r="113" spans="20:20" x14ac:dyDescent="0.2">
      <c r="T113" s="224"/>
    </row>
    <row r="114" spans="20:20" x14ac:dyDescent="0.2">
      <c r="T114" s="224"/>
    </row>
    <row r="115" spans="20:20" ht="13.5" thickBot="1" x14ac:dyDescent="0.25">
      <c r="T115" s="225"/>
    </row>
    <row r="116" spans="20:20" x14ac:dyDescent="0.2">
      <c r="T116" s="223"/>
    </row>
    <row r="117" spans="20:20" x14ac:dyDescent="0.2">
      <c r="T117" s="224"/>
    </row>
    <row r="118" spans="20:20" x14ac:dyDescent="0.2">
      <c r="T118" s="224"/>
    </row>
    <row r="119" spans="20:20" ht="13.5" thickBot="1" x14ac:dyDescent="0.25">
      <c r="T119" s="225"/>
    </row>
    <row r="120" spans="20:20" x14ac:dyDescent="0.2">
      <c r="T120" s="223"/>
    </row>
    <row r="121" spans="20:20" x14ac:dyDescent="0.2">
      <c r="T121" s="224"/>
    </row>
    <row r="122" spans="20:20" x14ac:dyDescent="0.2">
      <c r="T122" s="224"/>
    </row>
    <row r="123" spans="20:20" ht="13.5" thickBot="1" x14ac:dyDescent="0.25">
      <c r="T123" s="225"/>
    </row>
  </sheetData>
  <mergeCells count="36">
    <mergeCell ref="AA1:AB2"/>
    <mergeCell ref="AA3:AB3"/>
    <mergeCell ref="A3:Z3"/>
    <mergeCell ref="T8:T11"/>
    <mergeCell ref="A1:C1"/>
    <mergeCell ref="D1:R1"/>
    <mergeCell ref="A2:C2"/>
    <mergeCell ref="D2:R2"/>
    <mergeCell ref="T36:T39"/>
    <mergeCell ref="T40:T43"/>
    <mergeCell ref="T12:T15"/>
    <mergeCell ref="T16:T19"/>
    <mergeCell ref="T20:T23"/>
    <mergeCell ref="T24:T27"/>
    <mergeCell ref="T28:T31"/>
    <mergeCell ref="T32:T35"/>
    <mergeCell ref="T44:T47"/>
    <mergeCell ref="T48:T51"/>
    <mergeCell ref="T52:T55"/>
    <mergeCell ref="T56:T59"/>
    <mergeCell ref="T60:T63"/>
    <mergeCell ref="T64:T67"/>
    <mergeCell ref="T68:T71"/>
    <mergeCell ref="T72:T75"/>
    <mergeCell ref="T76:T79"/>
    <mergeCell ref="T80:T83"/>
    <mergeCell ref="T84:T87"/>
    <mergeCell ref="T88:T91"/>
    <mergeCell ref="T92:T95"/>
    <mergeCell ref="T96:T99"/>
    <mergeCell ref="T100:T103"/>
    <mergeCell ref="T104:T107"/>
    <mergeCell ref="T108:T111"/>
    <mergeCell ref="T112:T115"/>
    <mergeCell ref="T116:T119"/>
    <mergeCell ref="T120:T123"/>
  </mergeCells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9.42578125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32" t="s">
        <v>20</v>
      </c>
      <c r="B1" s="233"/>
      <c r="C1" s="234"/>
      <c r="D1" s="226" t="s">
        <v>76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1"/>
      <c r="T1" s="1"/>
      <c r="U1" s="1"/>
      <c r="V1" s="1"/>
      <c r="W1" s="1"/>
      <c r="X1" s="1"/>
      <c r="Y1" s="1"/>
      <c r="Z1" s="1"/>
      <c r="AA1" s="238" t="s">
        <v>181</v>
      </c>
      <c r="AB1" s="239"/>
    </row>
    <row r="2" spans="1:28" ht="51.75" customHeight="1" thickBot="1" x14ac:dyDescent="0.45">
      <c r="A2" s="235"/>
      <c r="B2" s="236"/>
      <c r="C2" s="237"/>
      <c r="D2" s="229" t="s">
        <v>17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"/>
      <c r="T2" s="2"/>
      <c r="U2" s="2"/>
      <c r="V2" s="2"/>
      <c r="W2" s="2"/>
      <c r="X2" s="2"/>
      <c r="Y2" s="2"/>
      <c r="Z2" s="2"/>
      <c r="AA2" s="240"/>
      <c r="AB2" s="241"/>
    </row>
    <row r="3" spans="1:28" ht="30" customHeight="1" x14ac:dyDescent="0.6">
      <c r="A3" s="244" t="s">
        <v>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2" t="s">
        <v>177</v>
      </c>
      <c r="AB3" s="243"/>
    </row>
    <row r="4" spans="1:28" ht="15" x14ac:dyDescent="0.2">
      <c r="A4" s="3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4"/>
      <c r="W4" s="4"/>
      <c r="X4" s="4"/>
      <c r="Y4" s="4"/>
      <c r="Z4" s="6"/>
      <c r="AA4" s="7"/>
      <c r="AB4" s="8"/>
    </row>
    <row r="5" spans="1:28" ht="16.5" thickBot="1" x14ac:dyDescent="0.3">
      <c r="A5" s="9"/>
      <c r="B5" s="10"/>
      <c r="C5" s="11"/>
      <c r="D5" s="11"/>
      <c r="E5" s="12"/>
      <c r="F5" s="12"/>
      <c r="G5" s="12"/>
      <c r="H5" s="12"/>
      <c r="I5" s="12" t="s">
        <v>16</v>
      </c>
      <c r="J5" s="12"/>
      <c r="K5" s="12"/>
      <c r="L5" s="12"/>
      <c r="M5" s="12"/>
      <c r="N5" s="12"/>
      <c r="O5" s="13"/>
      <c r="P5" s="12"/>
      <c r="Q5" s="12"/>
      <c r="R5" s="12"/>
      <c r="S5" s="14"/>
      <c r="T5" s="14"/>
      <c r="U5" s="15">
        <v>41069</v>
      </c>
      <c r="V5" s="16"/>
      <c r="W5" s="16"/>
      <c r="X5" s="16"/>
      <c r="Y5" s="14"/>
      <c r="Z5" s="17"/>
      <c r="AA5" s="18"/>
      <c r="AB5" s="19"/>
    </row>
    <row r="6" spans="1:28" ht="15" x14ac:dyDescent="0.25">
      <c r="A6" s="187" t="s">
        <v>13</v>
      </c>
      <c r="B6" s="64" t="s">
        <v>14</v>
      </c>
      <c r="C6" s="65"/>
      <c r="D6" s="66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 t="s">
        <v>0</v>
      </c>
      <c r="T6" s="23"/>
      <c r="U6" s="24"/>
      <c r="V6" s="25" t="s">
        <v>9</v>
      </c>
      <c r="W6" s="26"/>
      <c r="X6" s="26"/>
      <c r="Y6" s="27"/>
      <c r="Z6" s="27"/>
      <c r="AA6" s="27"/>
      <c r="AB6" s="28"/>
    </row>
    <row r="7" spans="1:28" ht="15.75" thickBot="1" x14ac:dyDescent="0.3">
      <c r="A7" s="188" t="s">
        <v>4</v>
      </c>
      <c r="B7" s="94" t="s">
        <v>15</v>
      </c>
      <c r="C7" s="95"/>
      <c r="D7" s="96" t="s">
        <v>18</v>
      </c>
      <c r="E7" s="29">
        <v>1</v>
      </c>
      <c r="F7" s="29">
        <v>2</v>
      </c>
      <c r="G7" s="29">
        <v>3</v>
      </c>
      <c r="H7" s="29">
        <v>4</v>
      </c>
      <c r="I7" s="29">
        <v>5</v>
      </c>
      <c r="J7" s="29">
        <v>6</v>
      </c>
      <c r="K7" s="29">
        <v>7</v>
      </c>
      <c r="L7" s="29">
        <v>8</v>
      </c>
      <c r="M7" s="29">
        <v>9</v>
      </c>
      <c r="N7" s="29">
        <v>10</v>
      </c>
      <c r="O7" s="29">
        <v>11</v>
      </c>
      <c r="P7" s="29">
        <v>12</v>
      </c>
      <c r="Q7" s="29">
        <v>13</v>
      </c>
      <c r="R7" s="29">
        <v>14</v>
      </c>
      <c r="S7" s="30" t="s">
        <v>7</v>
      </c>
      <c r="T7" s="30" t="s">
        <v>1</v>
      </c>
      <c r="U7" s="31" t="s">
        <v>8</v>
      </c>
      <c r="V7" s="32">
        <v>0</v>
      </c>
      <c r="W7" s="33">
        <v>1</v>
      </c>
      <c r="X7" s="33">
        <v>2</v>
      </c>
      <c r="Y7" s="33">
        <v>3</v>
      </c>
      <c r="Z7" s="33">
        <v>5</v>
      </c>
      <c r="AA7" s="34" t="s">
        <v>2</v>
      </c>
      <c r="AB7" s="35">
        <v>20</v>
      </c>
    </row>
    <row r="8" spans="1:28" ht="14.45" customHeight="1" thickBot="1" x14ac:dyDescent="0.3">
      <c r="A8" s="189"/>
      <c r="B8" s="85"/>
      <c r="C8" s="86"/>
      <c r="D8" s="87"/>
      <c r="E8" s="70">
        <v>0</v>
      </c>
      <c r="F8" s="70">
        <v>0</v>
      </c>
      <c r="G8" s="70">
        <v>0</v>
      </c>
      <c r="H8" s="70">
        <v>0</v>
      </c>
      <c r="I8" s="70">
        <v>1</v>
      </c>
      <c r="J8" s="70">
        <v>0</v>
      </c>
      <c r="K8" s="70">
        <v>0</v>
      </c>
      <c r="L8" s="70">
        <v>2</v>
      </c>
      <c r="M8" s="70">
        <v>0</v>
      </c>
      <c r="N8" s="70">
        <v>0</v>
      </c>
      <c r="O8" s="56"/>
      <c r="P8" s="56"/>
      <c r="Q8" s="56"/>
      <c r="R8" s="56"/>
      <c r="S8" s="57">
        <f t="shared" ref="S8:S51" si="0">IF(E8="","",SUM(E8:R8)+(COUNTIF(E8:R8,"5*")*5))</f>
        <v>3</v>
      </c>
      <c r="T8" s="249">
        <v>9</v>
      </c>
      <c r="U8" s="203">
        <f>SUM(S8:S11)</f>
        <v>19</v>
      </c>
      <c r="V8" s="47">
        <f>COUNTIF($E8:$R8,0)+COUNTIF($E9:$R9,0)+COUNTIF($E10:$R10,0)+COUNTIF($E11:$R11,0)</f>
        <v>22</v>
      </c>
      <c r="W8" s="47">
        <f>COUNTIF($E8:$R8,1)+COUNTIF($E9:$R9,1)+COUNTIF($E10:$R10,1)+COUNTIF($E11:$R11,1)</f>
        <v>3</v>
      </c>
      <c r="X8" s="47">
        <f>COUNTIF($E8:$R8,2)+COUNTIF($E9:$R9,2)+COUNTIF($E10:$R10,2)+COUNTIF($E11:$R11,2)</f>
        <v>3</v>
      </c>
      <c r="Y8" s="47">
        <f>COUNTIF($E8:$R8,3)+COUNTIF($E9:$R9,3)+COUNTIF($E10:$R10,3)+COUNTIF($E11:$R11,3)</f>
        <v>0</v>
      </c>
      <c r="Z8" s="47">
        <f>COUNTIF($E8:$R8,5)+COUNTIF($E9:$R9,5)+COUNTIF($E10:$R10,5)+COUNTIF($E11:$R11,5)</f>
        <v>2</v>
      </c>
      <c r="AA8" s="48">
        <f>COUNTIF($E8:$R8,"5*")+COUNTIF($E9:$R9,"5*")+COUNTIF($E10:$R10,"5*")</f>
        <v>0</v>
      </c>
      <c r="AB8" s="49">
        <f>COUNTIF($E8:$R8,20)+COUNTIF($E9:$R9,20)+COUNTIF($E10:$R10,20)</f>
        <v>0</v>
      </c>
    </row>
    <row r="9" spans="1:28" ht="14.45" customHeight="1" thickBot="1" x14ac:dyDescent="0.3">
      <c r="A9" s="190">
        <v>201</v>
      </c>
      <c r="B9" s="180" t="s">
        <v>33</v>
      </c>
      <c r="C9" s="181" t="s">
        <v>155</v>
      </c>
      <c r="D9" s="90" t="s">
        <v>21</v>
      </c>
      <c r="E9" s="70">
        <v>0</v>
      </c>
      <c r="F9" s="70">
        <v>0</v>
      </c>
      <c r="G9" s="70">
        <v>1</v>
      </c>
      <c r="H9" s="70">
        <v>0</v>
      </c>
      <c r="I9" s="70">
        <v>1</v>
      </c>
      <c r="J9" s="70">
        <v>2</v>
      </c>
      <c r="K9" s="70">
        <v>0</v>
      </c>
      <c r="L9" s="70">
        <v>0</v>
      </c>
      <c r="M9" s="70">
        <v>5</v>
      </c>
      <c r="N9" s="70">
        <v>0</v>
      </c>
      <c r="O9" s="50"/>
      <c r="P9" s="50"/>
      <c r="Q9" s="50"/>
      <c r="R9" s="50"/>
      <c r="S9" s="51">
        <f t="shared" si="0"/>
        <v>9</v>
      </c>
      <c r="T9" s="250"/>
      <c r="U9" s="204"/>
      <c r="V9" s="53"/>
      <c r="W9" s="53"/>
      <c r="X9" s="53"/>
      <c r="Y9" s="53"/>
      <c r="Z9" s="53"/>
      <c r="AA9" s="54"/>
      <c r="AB9" s="55"/>
    </row>
    <row r="10" spans="1:28" ht="18" customHeight="1" thickBot="1" x14ac:dyDescent="0.3">
      <c r="A10" s="191"/>
      <c r="B10" s="88"/>
      <c r="C10" s="89"/>
      <c r="D10" s="90"/>
      <c r="E10" s="70">
        <v>0</v>
      </c>
      <c r="F10" s="70">
        <v>0</v>
      </c>
      <c r="G10" s="70">
        <v>5</v>
      </c>
      <c r="H10" s="70">
        <v>0</v>
      </c>
      <c r="I10" s="70">
        <v>0</v>
      </c>
      <c r="J10" s="70">
        <v>2</v>
      </c>
      <c r="K10" s="70">
        <v>0</v>
      </c>
      <c r="L10" s="70">
        <v>0</v>
      </c>
      <c r="M10" s="70">
        <v>0</v>
      </c>
      <c r="N10" s="70">
        <v>0</v>
      </c>
      <c r="O10" s="72"/>
      <c r="P10" s="72"/>
      <c r="Q10" s="72"/>
      <c r="R10" s="72"/>
      <c r="S10" s="73">
        <f t="shared" si="0"/>
        <v>7</v>
      </c>
      <c r="T10" s="250"/>
      <c r="U10" s="205">
        <v>0.45347222222222222</v>
      </c>
      <c r="V10" s="36" t="s">
        <v>3</v>
      </c>
      <c r="W10" s="37"/>
      <c r="X10" s="37"/>
      <c r="Y10" s="38"/>
      <c r="Z10" s="38"/>
      <c r="AA10" s="39"/>
      <c r="AB10" s="40" t="str">
        <f>TEXT( (U11-U10+0.00000000000001),"[hh].mm.ss")</f>
        <v>03.12.00</v>
      </c>
    </row>
    <row r="11" spans="1:28" ht="18" customHeight="1" thickBot="1" x14ac:dyDescent="0.3">
      <c r="A11" s="192"/>
      <c r="B11" s="91"/>
      <c r="C11" s="92"/>
      <c r="D11" s="93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9" t="str">
        <f t="shared" si="0"/>
        <v/>
      </c>
      <c r="T11" s="251"/>
      <c r="U11" s="205">
        <v>0.58680555555555558</v>
      </c>
      <c r="V11" s="41" t="s">
        <v>11</v>
      </c>
      <c r="W11" s="42"/>
      <c r="X11" s="42"/>
      <c r="Y11" s="43"/>
      <c r="Z11" s="44"/>
      <c r="AA11" s="45"/>
      <c r="AB11" s="46" t="str">
        <f>TEXT(IF($E9="","",(IF($E10="",S9/(15-(COUNTIF($E9:$R9,""))),(IF($E11="",(S9+S10)/(30-(COUNTIF($E9:$R9,"")+COUNTIF($E10:$R10,""))), (S9+S10+S11)/(45-(COUNTIF($E9:$R9,"")+COUNTIF($E10:$R10,"")+COUNTIF($E11:$R11,"")))))))),"0,00")</f>
        <v>0,73</v>
      </c>
    </row>
    <row r="12" spans="1:28" ht="15.75" thickBot="1" x14ac:dyDescent="0.3">
      <c r="A12" s="189"/>
      <c r="B12" s="85"/>
      <c r="C12" s="86"/>
      <c r="D12" s="87"/>
      <c r="E12" s="70">
        <v>0</v>
      </c>
      <c r="F12" s="70">
        <v>0</v>
      </c>
      <c r="G12" s="70">
        <v>1</v>
      </c>
      <c r="H12" s="70">
        <v>0</v>
      </c>
      <c r="I12" s="70">
        <v>0</v>
      </c>
      <c r="J12" s="70">
        <v>0</v>
      </c>
      <c r="K12" s="70">
        <v>0</v>
      </c>
      <c r="L12" s="70">
        <v>2</v>
      </c>
      <c r="M12" s="70">
        <v>0</v>
      </c>
      <c r="N12" s="70">
        <v>5</v>
      </c>
      <c r="O12" s="56"/>
      <c r="P12" s="56"/>
      <c r="Q12" s="56"/>
      <c r="R12" s="56"/>
      <c r="S12" s="57">
        <f t="shared" si="0"/>
        <v>8</v>
      </c>
      <c r="T12" s="223">
        <v>8</v>
      </c>
      <c r="U12" s="203">
        <f>SUM(S12:S15)</f>
        <v>15</v>
      </c>
      <c r="V12" s="47">
        <f>COUNTIF($E12:$R12,0)+COUNTIF($E13:$R13,0)+COUNTIF($E14:$R14,0)+COUNTIF($E15:$R15,0)</f>
        <v>22</v>
      </c>
      <c r="W12" s="47">
        <f>COUNTIF($E12:$R12,1)+COUNTIF($E13:$R13,1)+COUNTIF($E14:$R14,1)+COUNTIF($E15:$R15,1)</f>
        <v>5</v>
      </c>
      <c r="X12" s="47">
        <f>COUNTIF($E12:$R12,2)+COUNTIF($E13:$R13,2)+COUNTIF($E14:$R14,2)+COUNTIF($E15:$R15,2)</f>
        <v>1</v>
      </c>
      <c r="Y12" s="47">
        <f>COUNTIF($E12:$R12,3)+COUNTIF($E13:$R13,3)+COUNTIF($E14:$R14,3)+COUNTIF($E15:$R15,3)</f>
        <v>1</v>
      </c>
      <c r="Z12" s="47">
        <f>COUNTIF($E12:$R12,5)+COUNTIF($E13:$R13,5)+COUNTIF($E14:$R14,5)+COUNTIF($E15:$R15,5)</f>
        <v>1</v>
      </c>
      <c r="AA12" s="48">
        <f>COUNTIF($E12:$R12,"5*")+COUNTIF($E13:$R13,"5*")+COUNTIF($E14:$R14,"5*")</f>
        <v>0</v>
      </c>
      <c r="AB12" s="49">
        <f>COUNTIF($E12:$R12,20)+COUNTIF($E13:$R13,20)+COUNTIF($E14:$R14,20)</f>
        <v>0</v>
      </c>
    </row>
    <row r="13" spans="1:28" ht="15.75" thickBot="1" x14ac:dyDescent="0.3">
      <c r="A13" s="190">
        <v>202</v>
      </c>
      <c r="B13" s="180" t="s">
        <v>156</v>
      </c>
      <c r="C13" s="181" t="s">
        <v>157</v>
      </c>
      <c r="D13" s="90" t="s">
        <v>64</v>
      </c>
      <c r="E13" s="70">
        <v>0</v>
      </c>
      <c r="F13" s="70">
        <v>1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3</v>
      </c>
      <c r="M13" s="70">
        <v>0</v>
      </c>
      <c r="N13" s="70">
        <v>0</v>
      </c>
      <c r="O13" s="50"/>
      <c r="P13" s="50"/>
      <c r="Q13" s="50"/>
      <c r="R13" s="50"/>
      <c r="S13" s="51">
        <f t="shared" si="0"/>
        <v>4</v>
      </c>
      <c r="T13" s="224"/>
      <c r="U13" s="204"/>
      <c r="V13" s="53"/>
      <c r="W13" s="53"/>
      <c r="X13" s="53"/>
      <c r="Y13" s="53"/>
      <c r="Z13" s="53"/>
      <c r="AA13" s="54"/>
      <c r="AB13" s="55"/>
    </row>
    <row r="14" spans="1:28" ht="18.75" thickBot="1" x14ac:dyDescent="0.3">
      <c r="A14" s="191"/>
      <c r="B14" s="88"/>
      <c r="C14" s="89"/>
      <c r="D14" s="90"/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1</v>
      </c>
      <c r="M14" s="70">
        <v>1</v>
      </c>
      <c r="N14" s="70">
        <v>1</v>
      </c>
      <c r="O14" s="72"/>
      <c r="P14" s="72"/>
      <c r="Q14" s="72"/>
      <c r="R14" s="72"/>
      <c r="S14" s="73">
        <f t="shared" si="0"/>
        <v>3</v>
      </c>
      <c r="T14" s="224"/>
      <c r="U14" s="205">
        <v>0.45416666666666666</v>
      </c>
      <c r="V14" s="36" t="s">
        <v>3</v>
      </c>
      <c r="W14" s="37"/>
      <c r="X14" s="37"/>
      <c r="Y14" s="38"/>
      <c r="Z14" s="38"/>
      <c r="AA14" s="39"/>
      <c r="AB14" s="40" t="str">
        <f>TEXT( (U15-U14+0.00000000000001),"[hh].mm.ss")</f>
        <v>03.49.00</v>
      </c>
    </row>
    <row r="15" spans="1:28" ht="18.75" thickBot="1" x14ac:dyDescent="0.3">
      <c r="A15" s="192"/>
      <c r="B15" s="91"/>
      <c r="C15" s="92"/>
      <c r="D15" s="93"/>
      <c r="E15" s="67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9" t="str">
        <f t="shared" si="0"/>
        <v/>
      </c>
      <c r="T15" s="225"/>
      <c r="U15" s="205">
        <v>0.61319444444444449</v>
      </c>
      <c r="V15" s="41" t="s">
        <v>11</v>
      </c>
      <c r="W15" s="42"/>
      <c r="X15" s="42"/>
      <c r="Y15" s="43"/>
      <c r="Z15" s="44"/>
      <c r="AA15" s="45"/>
      <c r="AB15" s="46" t="str">
        <f>TEXT(IF($E13="","",(IF($E14="",S13/(15-(COUNTIF($E13:$R13,""))),(IF($E15="",(S13+S14)/(30-(COUNTIF($E13:$R13,"")+COUNTIF($E14:$R14,""))), (S13+S14+S15)/(45-(COUNTIF($E13:$R13,"")+COUNTIF($E14:$R14,"")+COUNTIF($E15:$R15,"")))))))),"0,00")</f>
        <v>0,32</v>
      </c>
    </row>
    <row r="16" spans="1:28" ht="15.75" thickBot="1" x14ac:dyDescent="0.3">
      <c r="A16" s="189"/>
      <c r="B16" s="85"/>
      <c r="C16" s="86"/>
      <c r="D16" s="87"/>
      <c r="E16" s="70">
        <v>0</v>
      </c>
      <c r="F16" s="70">
        <v>0</v>
      </c>
      <c r="G16" s="70">
        <v>1</v>
      </c>
      <c r="H16" s="70">
        <v>0</v>
      </c>
      <c r="I16" s="70">
        <v>0</v>
      </c>
      <c r="J16" s="70">
        <v>0</v>
      </c>
      <c r="K16" s="70">
        <v>0</v>
      </c>
      <c r="L16" s="70">
        <v>1</v>
      </c>
      <c r="M16" s="70">
        <v>0</v>
      </c>
      <c r="N16" s="70">
        <v>1</v>
      </c>
      <c r="O16" s="56"/>
      <c r="P16" s="56"/>
      <c r="Q16" s="56"/>
      <c r="R16" s="56"/>
      <c r="S16" s="57">
        <f t="shared" si="0"/>
        <v>3</v>
      </c>
      <c r="T16" s="223">
        <v>5</v>
      </c>
      <c r="U16" s="203">
        <f>SUM(S16:S19)</f>
        <v>8</v>
      </c>
      <c r="V16" s="47">
        <f>COUNTIF($E16:$R16,0)+COUNTIF($E17:$R17,0)+COUNTIF($E18:$R18,0)+COUNTIF($E19:$R19,0)</f>
        <v>26</v>
      </c>
      <c r="W16" s="47">
        <f>COUNTIF($E16:$R16,1)+COUNTIF($E17:$R17,1)+COUNTIF($E18:$R18,1)+COUNTIF($E19:$R19,1)</f>
        <v>3</v>
      </c>
      <c r="X16" s="47">
        <f>COUNTIF($E16:$R16,2)+COUNTIF($E17:$R17,2)+COUNTIF($E18:$R18,2)+COUNTIF($E19:$R19,2)</f>
        <v>0</v>
      </c>
      <c r="Y16" s="47">
        <f>COUNTIF($E16:$R16,3)+COUNTIF($E17:$R17,3)+COUNTIF($E18:$R18,3)+COUNTIF($E19:$R19,3)</f>
        <v>0</v>
      </c>
      <c r="Z16" s="47">
        <f>COUNTIF($E16:$R16,5)+COUNTIF($E17:$R17,5)+COUNTIF($E18:$R18,5)+COUNTIF($E19:$R19,5)</f>
        <v>1</v>
      </c>
      <c r="AA16" s="48">
        <f>COUNTIF($E16:$R16,"5*")+COUNTIF($E17:$R17,"5*")+COUNTIF($E18:$R18,"5*")</f>
        <v>0</v>
      </c>
      <c r="AB16" s="49">
        <f>COUNTIF($E16:$R16,20)+COUNTIF($E17:$R17,20)+COUNTIF($E18:$R18,20)</f>
        <v>0</v>
      </c>
    </row>
    <row r="17" spans="1:28" ht="15.75" thickBot="1" x14ac:dyDescent="0.3">
      <c r="A17" s="190">
        <v>203</v>
      </c>
      <c r="B17" s="180" t="s">
        <v>158</v>
      </c>
      <c r="C17" s="181" t="s">
        <v>41</v>
      </c>
      <c r="D17" s="90" t="s">
        <v>64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5</v>
      </c>
      <c r="N17" s="70">
        <v>0</v>
      </c>
      <c r="O17" s="50"/>
      <c r="P17" s="50"/>
      <c r="Q17" s="50"/>
      <c r="R17" s="50"/>
      <c r="S17" s="51">
        <f t="shared" si="0"/>
        <v>5</v>
      </c>
      <c r="T17" s="224"/>
      <c r="U17" s="204"/>
      <c r="V17" s="53"/>
      <c r="W17" s="53"/>
      <c r="X17" s="53"/>
      <c r="Y17" s="53"/>
      <c r="Z17" s="53"/>
      <c r="AA17" s="54"/>
      <c r="AB17" s="55"/>
    </row>
    <row r="18" spans="1:28" ht="18.75" thickBot="1" x14ac:dyDescent="0.3">
      <c r="A18" s="191"/>
      <c r="B18" s="88"/>
      <c r="C18" s="89"/>
      <c r="D18" s="90"/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2"/>
      <c r="P18" s="72"/>
      <c r="Q18" s="72"/>
      <c r="R18" s="72"/>
      <c r="S18" s="73">
        <f t="shared" si="0"/>
        <v>0</v>
      </c>
      <c r="T18" s="224"/>
      <c r="U18" s="205">
        <v>0.4548611111111111</v>
      </c>
      <c r="V18" s="36" t="s">
        <v>3</v>
      </c>
      <c r="W18" s="37"/>
      <c r="X18" s="37"/>
      <c r="Y18" s="38"/>
      <c r="Z18" s="38"/>
      <c r="AA18" s="39"/>
      <c r="AB18" s="40" t="str">
        <f>TEXT( (U19-U18+0.00000000000001),"[hh].mm.ss")</f>
        <v>03.10.00</v>
      </c>
    </row>
    <row r="19" spans="1:28" ht="18.75" thickBot="1" x14ac:dyDescent="0.3">
      <c r="A19" s="192"/>
      <c r="B19" s="91"/>
      <c r="C19" s="92"/>
      <c r="D19" s="93"/>
      <c r="E19" s="67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 t="str">
        <f t="shared" si="0"/>
        <v/>
      </c>
      <c r="T19" s="225"/>
      <c r="U19" s="205">
        <v>0.58680555555555558</v>
      </c>
      <c r="V19" s="41" t="s">
        <v>11</v>
      </c>
      <c r="W19" s="42"/>
      <c r="X19" s="42"/>
      <c r="Y19" s="43"/>
      <c r="Z19" s="44"/>
      <c r="AA19" s="45"/>
      <c r="AB19" s="46" t="str">
        <f>TEXT(IF($E17="","",(IF($E18="",S17/(15-(COUNTIF($E17:$R17,""))),(IF($E19="",(S17+S18)/(30-(COUNTIF($E17:$R17,"")+COUNTIF($E18:$R18,""))), (S17+S18+S19)/(45-(COUNTIF($E17:$R17,"")+COUNTIF($E18:$R18,"")+COUNTIF($E19:$R19,"")))))))),"0,00")</f>
        <v>0,23</v>
      </c>
    </row>
    <row r="20" spans="1:28" ht="15.75" thickBot="1" x14ac:dyDescent="0.3">
      <c r="A20" s="189"/>
      <c r="B20" s="85"/>
      <c r="C20" s="86"/>
      <c r="D20" s="87"/>
      <c r="E20" s="70">
        <v>1</v>
      </c>
      <c r="F20" s="70">
        <v>3</v>
      </c>
      <c r="G20" s="70">
        <v>5</v>
      </c>
      <c r="H20" s="70">
        <v>0</v>
      </c>
      <c r="I20" s="70">
        <v>5</v>
      </c>
      <c r="J20" s="70">
        <v>2</v>
      </c>
      <c r="K20" s="70">
        <v>0</v>
      </c>
      <c r="L20" s="70">
        <v>3</v>
      </c>
      <c r="M20" s="70">
        <v>2</v>
      </c>
      <c r="N20" s="70">
        <v>3</v>
      </c>
      <c r="O20" s="56"/>
      <c r="P20" s="56"/>
      <c r="Q20" s="56"/>
      <c r="R20" s="56"/>
      <c r="S20" s="57">
        <f t="shared" si="0"/>
        <v>24</v>
      </c>
      <c r="T20" s="223">
        <v>11</v>
      </c>
      <c r="U20" s="203">
        <f>SUM(S20:S23)</f>
        <v>66</v>
      </c>
      <c r="V20" s="47">
        <f>COUNTIF($E20:$R20,0)+COUNTIF($E21:$R21,0)+COUNTIF($E22:$R22,0)+COUNTIF($E23:$R23,0)</f>
        <v>7</v>
      </c>
      <c r="W20" s="47">
        <f>COUNTIF($E20:$R20,1)+COUNTIF($E21:$R21,1)+COUNTIF($E22:$R22,1)+COUNTIF($E23:$R23,1)</f>
        <v>3</v>
      </c>
      <c r="X20" s="47">
        <f>COUNTIF($E20:$R20,2)+COUNTIF($E21:$R21,2)+COUNTIF($E22:$R22,2)+COUNTIF($E23:$R23,2)</f>
        <v>5</v>
      </c>
      <c r="Y20" s="47">
        <f>COUNTIF($E20:$R20,3)+COUNTIF($E21:$R21,3)+COUNTIF($E22:$R22,3)+COUNTIF($E23:$R23,3)</f>
        <v>11</v>
      </c>
      <c r="Z20" s="47">
        <f>COUNTIF($E20:$R20,5)+COUNTIF($E21:$R21,5)+COUNTIF($E22:$R22,5)+COUNTIF($E23:$R23,5)</f>
        <v>4</v>
      </c>
      <c r="AA20" s="48">
        <f>COUNTIF($E20:$R20,"5*")+COUNTIF($E21:$R21,"5*")+COUNTIF($E22:$R22,"5*")</f>
        <v>0</v>
      </c>
      <c r="AB20" s="49">
        <f>COUNTIF($E20:$R20,20)+COUNTIF($E21:$R21,20)+COUNTIF($E22:$R22,20)</f>
        <v>0</v>
      </c>
    </row>
    <row r="21" spans="1:28" ht="15.75" thickBot="1" x14ac:dyDescent="0.3">
      <c r="A21" s="190">
        <v>204</v>
      </c>
      <c r="B21" s="180" t="s">
        <v>35</v>
      </c>
      <c r="C21" s="181" t="s">
        <v>159</v>
      </c>
      <c r="D21" s="90" t="s">
        <v>64</v>
      </c>
      <c r="E21" s="70">
        <v>0</v>
      </c>
      <c r="F21" s="70">
        <v>3</v>
      </c>
      <c r="G21" s="70">
        <v>5</v>
      </c>
      <c r="H21" s="70">
        <v>3</v>
      </c>
      <c r="I21" s="70">
        <v>3</v>
      </c>
      <c r="J21" s="70">
        <v>0</v>
      </c>
      <c r="K21" s="70">
        <v>0</v>
      </c>
      <c r="L21" s="70">
        <v>5</v>
      </c>
      <c r="M21" s="70">
        <v>3</v>
      </c>
      <c r="N21" s="70">
        <v>1</v>
      </c>
      <c r="O21" s="50"/>
      <c r="P21" s="50"/>
      <c r="Q21" s="50"/>
      <c r="R21" s="50"/>
      <c r="S21" s="51">
        <f t="shared" si="0"/>
        <v>23</v>
      </c>
      <c r="T21" s="224"/>
      <c r="U21" s="204"/>
      <c r="V21" s="53"/>
      <c r="W21" s="53"/>
      <c r="X21" s="53"/>
      <c r="Y21" s="53"/>
      <c r="Z21" s="53"/>
      <c r="AA21" s="54"/>
      <c r="AB21" s="55"/>
    </row>
    <row r="22" spans="1:28" ht="18.75" thickBot="1" x14ac:dyDescent="0.3">
      <c r="A22" s="191"/>
      <c r="B22" s="88"/>
      <c r="C22" s="89"/>
      <c r="D22" s="90"/>
      <c r="E22" s="70">
        <v>0</v>
      </c>
      <c r="F22" s="70">
        <v>3</v>
      </c>
      <c r="G22" s="70">
        <v>3</v>
      </c>
      <c r="H22" s="70">
        <v>2</v>
      </c>
      <c r="I22" s="70">
        <v>3</v>
      </c>
      <c r="J22" s="70">
        <v>2</v>
      </c>
      <c r="K22" s="70">
        <v>0</v>
      </c>
      <c r="L22" s="70">
        <v>3</v>
      </c>
      <c r="M22" s="70">
        <v>1</v>
      </c>
      <c r="N22" s="70">
        <v>2</v>
      </c>
      <c r="O22" s="72"/>
      <c r="P22" s="72"/>
      <c r="Q22" s="72"/>
      <c r="R22" s="72"/>
      <c r="S22" s="73">
        <f t="shared" si="0"/>
        <v>19</v>
      </c>
      <c r="T22" s="224"/>
      <c r="U22" s="205">
        <v>0.45555555555555555</v>
      </c>
      <c r="V22" s="36" t="s">
        <v>3</v>
      </c>
      <c r="W22" s="37"/>
      <c r="X22" s="37"/>
      <c r="Y22" s="38"/>
      <c r="Z22" s="38"/>
      <c r="AA22" s="39"/>
      <c r="AB22" s="40" t="str">
        <f>TEXT( (U23-U22+0.00000000000001),"[hh].mm.ss")</f>
        <v>03.31.00</v>
      </c>
    </row>
    <row r="23" spans="1:28" ht="18.75" thickBot="1" x14ac:dyDescent="0.3">
      <c r="A23" s="192"/>
      <c r="B23" s="91"/>
      <c r="C23" s="92"/>
      <c r="D23" s="93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9" t="str">
        <f t="shared" si="0"/>
        <v/>
      </c>
      <c r="T23" s="225"/>
      <c r="U23" s="205">
        <v>0.6020833333333333</v>
      </c>
      <c r="V23" s="41" t="s">
        <v>11</v>
      </c>
      <c r="W23" s="42"/>
      <c r="X23" s="42"/>
      <c r="Y23" s="43"/>
      <c r="Z23" s="44"/>
      <c r="AA23" s="45"/>
      <c r="AB23" s="46" t="str">
        <f>TEXT(IF($E21="","",(IF($E22="",S21/(15-(COUNTIF($E21:$R21,""))),(IF($E23="",(S21+S22)/(30-(COUNTIF($E21:$R21,"")+COUNTIF($E22:$R22,""))), (S21+S22+S23)/(45-(COUNTIF($E21:$R21,"")+COUNTIF($E22:$R22,"")+COUNTIF($E23:$R23,"")))))))),"0,00")</f>
        <v>1,91</v>
      </c>
    </row>
    <row r="24" spans="1:28" ht="15.75" thickBot="1" x14ac:dyDescent="0.3">
      <c r="A24" s="189"/>
      <c r="B24" s="85"/>
      <c r="C24" s="86"/>
      <c r="D24" s="87"/>
      <c r="E24" s="70">
        <v>0</v>
      </c>
      <c r="F24" s="70">
        <v>0</v>
      </c>
      <c r="G24" s="70">
        <v>2</v>
      </c>
      <c r="H24" s="70">
        <v>1</v>
      </c>
      <c r="I24" s="70">
        <v>0</v>
      </c>
      <c r="J24" s="70">
        <v>0</v>
      </c>
      <c r="K24" s="70">
        <v>0</v>
      </c>
      <c r="L24" s="70">
        <v>3</v>
      </c>
      <c r="M24" s="70">
        <v>1</v>
      </c>
      <c r="N24" s="70">
        <v>0</v>
      </c>
      <c r="O24" s="56"/>
      <c r="P24" s="56"/>
      <c r="Q24" s="56"/>
      <c r="R24" s="56"/>
      <c r="S24" s="57">
        <f t="shared" si="0"/>
        <v>7</v>
      </c>
      <c r="T24" s="223">
        <v>10</v>
      </c>
      <c r="U24" s="203">
        <f>SUM(S24:S27)</f>
        <v>20</v>
      </c>
      <c r="V24" s="47">
        <f>COUNTIF($E24:$R24,0)+COUNTIF($E25:$R25,0)+COUNTIF($E26:$R26,0)+COUNTIF($E27:$R27,0)</f>
        <v>20</v>
      </c>
      <c r="W24" s="47">
        <f>COUNTIF($E24:$R24,1)+COUNTIF($E25:$R25,1)+COUNTIF($E26:$R26,1)+COUNTIF($E27:$R27,1)</f>
        <v>5</v>
      </c>
      <c r="X24" s="47">
        <f>COUNTIF($E24:$R24,2)+COUNTIF($E25:$R25,2)+COUNTIF($E26:$R26,2)+COUNTIF($E27:$R27,2)</f>
        <v>2</v>
      </c>
      <c r="Y24" s="47">
        <f>COUNTIF($E24:$R24,3)+COUNTIF($E25:$R25,3)+COUNTIF($E26:$R26,3)+COUNTIF($E27:$R27,3)</f>
        <v>2</v>
      </c>
      <c r="Z24" s="47">
        <f>COUNTIF($E24:$R24,5)+COUNTIF($E25:$R25,5)+COUNTIF($E26:$R26,5)+COUNTIF($E27:$R27,5)</f>
        <v>1</v>
      </c>
      <c r="AA24" s="48">
        <f>COUNTIF($E24:$R24,"5*")+COUNTIF($E25:$R25,"5*")+COUNTIF($E26:$R26,"5*")</f>
        <v>0</v>
      </c>
      <c r="AB24" s="49">
        <f>COUNTIF($E24:$R24,20)+COUNTIF($E25:$R25,20)+COUNTIF($E26:$R26,20)</f>
        <v>0</v>
      </c>
    </row>
    <row r="25" spans="1:28" ht="15.75" thickBot="1" x14ac:dyDescent="0.3">
      <c r="A25" s="190">
        <v>205</v>
      </c>
      <c r="B25" s="180" t="s">
        <v>160</v>
      </c>
      <c r="C25" s="181" t="s">
        <v>41</v>
      </c>
      <c r="D25" s="90" t="s">
        <v>64</v>
      </c>
      <c r="E25" s="70">
        <v>0</v>
      </c>
      <c r="F25" s="70">
        <v>0</v>
      </c>
      <c r="G25" s="70">
        <v>2</v>
      </c>
      <c r="H25" s="70">
        <v>0</v>
      </c>
      <c r="I25" s="70">
        <v>0</v>
      </c>
      <c r="J25" s="70">
        <v>0</v>
      </c>
      <c r="K25" s="70">
        <v>0</v>
      </c>
      <c r="L25" s="70">
        <v>1</v>
      </c>
      <c r="M25" s="70">
        <v>1</v>
      </c>
      <c r="N25" s="70">
        <v>0</v>
      </c>
      <c r="O25" s="50"/>
      <c r="P25" s="50"/>
      <c r="Q25" s="50"/>
      <c r="R25" s="50"/>
      <c r="S25" s="51">
        <f t="shared" si="0"/>
        <v>4</v>
      </c>
      <c r="T25" s="224"/>
      <c r="U25" s="204"/>
      <c r="V25" s="53"/>
      <c r="W25" s="53"/>
      <c r="X25" s="53"/>
      <c r="Y25" s="53"/>
      <c r="Z25" s="53"/>
      <c r="AA25" s="54"/>
      <c r="AB25" s="55"/>
    </row>
    <row r="26" spans="1:28" ht="18.75" thickBot="1" x14ac:dyDescent="0.3">
      <c r="A26" s="191"/>
      <c r="B26" s="88"/>
      <c r="C26" s="89"/>
      <c r="D26" s="90"/>
      <c r="E26" s="70">
        <v>0</v>
      </c>
      <c r="F26" s="70">
        <v>0</v>
      </c>
      <c r="G26" s="70">
        <v>1</v>
      </c>
      <c r="H26" s="70">
        <v>5</v>
      </c>
      <c r="I26" s="150">
        <v>0</v>
      </c>
      <c r="J26" s="150">
        <v>0</v>
      </c>
      <c r="K26" s="150">
        <v>0</v>
      </c>
      <c r="L26" s="150">
        <v>3</v>
      </c>
      <c r="M26" s="150">
        <v>0</v>
      </c>
      <c r="N26" s="150">
        <v>0</v>
      </c>
      <c r="O26" s="72"/>
      <c r="P26" s="72"/>
      <c r="Q26" s="72"/>
      <c r="R26" s="72"/>
      <c r="S26" s="73">
        <f t="shared" si="0"/>
        <v>9</v>
      </c>
      <c r="T26" s="224"/>
      <c r="U26" s="205">
        <v>0.45624999999999999</v>
      </c>
      <c r="V26" s="36" t="s">
        <v>3</v>
      </c>
      <c r="W26" s="37"/>
      <c r="X26" s="37"/>
      <c r="Y26" s="38"/>
      <c r="Z26" s="38"/>
      <c r="AA26" s="39"/>
      <c r="AB26" s="40" t="str">
        <f>TEXT( (U27-U26+0.00000000000001),"[hh].mm.ss")</f>
        <v>03.45.00</v>
      </c>
    </row>
    <row r="27" spans="1:28" ht="18.75" thickBot="1" x14ac:dyDescent="0.3">
      <c r="A27" s="192"/>
      <c r="B27" s="91"/>
      <c r="C27" s="92"/>
      <c r="D27" s="93"/>
      <c r="E27" s="67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 t="str">
        <f t="shared" si="0"/>
        <v/>
      </c>
      <c r="T27" s="225"/>
      <c r="U27" s="205">
        <v>0.61249999999999993</v>
      </c>
      <c r="V27" s="41" t="s">
        <v>11</v>
      </c>
      <c r="W27" s="42"/>
      <c r="X27" s="42"/>
      <c r="Y27" s="43"/>
      <c r="Z27" s="44"/>
      <c r="AA27" s="45"/>
      <c r="AB27" s="46" t="str">
        <f>TEXT(IF($E25="","",(IF($E26="",S25/(15-(COUNTIF($E25:$R25,""))),(IF($E27="",(S25+S26)/(30-(COUNTIF($E25:$R25,"")+COUNTIF($E26:$R26,""))), (S25+S26+S27)/(45-(COUNTIF($E25:$R25,"")+COUNTIF($E26:$R26,"")+COUNTIF($E27:$R27,"")))))))),"0,00")</f>
        <v>0,59</v>
      </c>
    </row>
    <row r="28" spans="1:28" ht="15.75" thickBot="1" x14ac:dyDescent="0.3">
      <c r="A28" s="189"/>
      <c r="B28" s="85"/>
      <c r="C28" s="86"/>
      <c r="D28" s="87"/>
      <c r="E28" s="70">
        <v>1</v>
      </c>
      <c r="F28" s="70">
        <v>0</v>
      </c>
      <c r="G28" s="70">
        <v>3</v>
      </c>
      <c r="H28" s="70">
        <v>0</v>
      </c>
      <c r="I28" s="70">
        <v>0</v>
      </c>
      <c r="J28" s="70">
        <v>0</v>
      </c>
      <c r="K28" s="70">
        <v>0</v>
      </c>
      <c r="L28" s="70">
        <v>1</v>
      </c>
      <c r="M28" s="70">
        <v>1</v>
      </c>
      <c r="N28" s="70">
        <v>0</v>
      </c>
      <c r="O28" s="56"/>
      <c r="P28" s="56"/>
      <c r="Q28" s="56"/>
      <c r="R28" s="56"/>
      <c r="S28" s="57">
        <f t="shared" si="0"/>
        <v>6</v>
      </c>
      <c r="T28" s="223">
        <v>7</v>
      </c>
      <c r="U28" s="203">
        <f>SUM(S28:S31)</f>
        <v>13</v>
      </c>
      <c r="V28" s="47">
        <f>COUNTIF($E28:$R28,0)+COUNTIF($E29:$R29,0)+COUNTIF($E30:$R30,0)+COUNTIF($E31:$R31,0)</f>
        <v>20</v>
      </c>
      <c r="W28" s="47">
        <f>COUNTIF($E28:$R28,1)+COUNTIF($E29:$R29,1)+COUNTIF($E30:$R30,1)+COUNTIF($E31:$R31,1)</f>
        <v>8</v>
      </c>
      <c r="X28" s="47">
        <f>COUNTIF($E28:$R28,2)+COUNTIF($E29:$R29,2)+COUNTIF($E30:$R30,2)+COUNTIF($E31:$R31,2)</f>
        <v>1</v>
      </c>
      <c r="Y28" s="47">
        <f>COUNTIF($E28:$R28,3)+COUNTIF($E29:$R29,3)+COUNTIF($E30:$R30,3)+COUNTIF($E31:$R31,3)</f>
        <v>1</v>
      </c>
      <c r="Z28" s="47">
        <f>COUNTIF($E28:$R28,5)+COUNTIF($E29:$R29,5)+COUNTIF($E30:$R30,5)+COUNTIF($E31:$R31,5)</f>
        <v>0</v>
      </c>
      <c r="AA28" s="48">
        <f>COUNTIF($E28:$R28,"5*")+COUNTIF($E29:$R29,"5*")+COUNTIF($E30:$R30,"5*")</f>
        <v>0</v>
      </c>
      <c r="AB28" s="49">
        <f>COUNTIF($E28:$R28,20)+COUNTIF($E29:$R29,20)+COUNTIF($E30:$R30,20)</f>
        <v>0</v>
      </c>
    </row>
    <row r="29" spans="1:28" ht="15.75" thickBot="1" x14ac:dyDescent="0.3">
      <c r="A29" s="190">
        <v>206</v>
      </c>
      <c r="B29" s="180" t="s">
        <v>161</v>
      </c>
      <c r="C29" s="181" t="s">
        <v>162</v>
      </c>
      <c r="D29" s="90" t="s">
        <v>66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1</v>
      </c>
      <c r="K29" s="70">
        <v>0</v>
      </c>
      <c r="L29" s="70">
        <v>2</v>
      </c>
      <c r="M29" s="70">
        <v>1</v>
      </c>
      <c r="N29" s="70">
        <v>1</v>
      </c>
      <c r="O29" s="50"/>
      <c r="P29" s="50"/>
      <c r="Q29" s="50"/>
      <c r="R29" s="50"/>
      <c r="S29" s="51">
        <f t="shared" si="0"/>
        <v>5</v>
      </c>
      <c r="T29" s="224"/>
      <c r="U29" s="204"/>
      <c r="V29" s="53"/>
      <c r="W29" s="53"/>
      <c r="X29" s="53"/>
      <c r="Y29" s="53"/>
      <c r="Z29" s="53"/>
      <c r="AA29" s="54"/>
      <c r="AB29" s="55"/>
    </row>
    <row r="30" spans="1:28" ht="18.75" thickBot="1" x14ac:dyDescent="0.3">
      <c r="A30" s="191"/>
      <c r="B30" s="88"/>
      <c r="C30" s="89"/>
      <c r="D30" s="90"/>
      <c r="E30" s="70">
        <v>0</v>
      </c>
      <c r="F30" s="70">
        <v>0</v>
      </c>
      <c r="G30" s="70">
        <v>1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1</v>
      </c>
      <c r="O30" s="72"/>
      <c r="P30" s="72"/>
      <c r="Q30" s="72"/>
      <c r="R30" s="72"/>
      <c r="S30" s="73">
        <f t="shared" si="0"/>
        <v>2</v>
      </c>
      <c r="T30" s="224"/>
      <c r="U30" s="205">
        <v>0.45694444444444443</v>
      </c>
      <c r="V30" s="36" t="s">
        <v>3</v>
      </c>
      <c r="W30" s="37"/>
      <c r="X30" s="37"/>
      <c r="Y30" s="38"/>
      <c r="Z30" s="38"/>
      <c r="AA30" s="39"/>
      <c r="AB30" s="40" t="str">
        <f>TEXT( (U31-U30+0.00000000000001),"[hh].mm.ss")</f>
        <v>03.14.00</v>
      </c>
    </row>
    <row r="31" spans="1:28" ht="18.75" thickBot="1" x14ac:dyDescent="0.3">
      <c r="A31" s="192"/>
      <c r="B31" s="91"/>
      <c r="C31" s="92"/>
      <c r="D31" s="93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9" t="str">
        <f t="shared" si="0"/>
        <v/>
      </c>
      <c r="T31" s="225"/>
      <c r="U31" s="205">
        <v>0.59166666666666667</v>
      </c>
      <c r="V31" s="41" t="s">
        <v>11</v>
      </c>
      <c r="W31" s="42"/>
      <c r="X31" s="42"/>
      <c r="Y31" s="43"/>
      <c r="Z31" s="44"/>
      <c r="AA31" s="45"/>
      <c r="AB31" s="46" t="str">
        <f>TEXT(IF($E29="","",(IF($E30="",S29/(15-(COUNTIF($E29:$R29,""))),(IF($E31="",(S29+S30)/(30-(COUNTIF($E29:$R29,"")+COUNTIF($E30:$R30,""))), (S29+S30+S31)/(45-(COUNTIF($E29:$R29,"")+COUNTIF($E30:$R30,"")+COUNTIF($E31:$R31,"")))))))),"0,00")</f>
        <v>0,32</v>
      </c>
    </row>
    <row r="32" spans="1:28" ht="15.75" thickBot="1" x14ac:dyDescent="0.3">
      <c r="A32" s="189"/>
      <c r="B32" s="85"/>
      <c r="C32" s="86"/>
      <c r="D32" s="87"/>
      <c r="E32" s="70">
        <v>0</v>
      </c>
      <c r="F32" s="70">
        <v>0</v>
      </c>
      <c r="G32" s="70">
        <v>1</v>
      </c>
      <c r="H32" s="70">
        <v>0</v>
      </c>
      <c r="I32" s="70">
        <v>0</v>
      </c>
      <c r="J32" s="70">
        <v>1</v>
      </c>
      <c r="K32" s="70">
        <v>0</v>
      </c>
      <c r="L32" s="70">
        <v>2</v>
      </c>
      <c r="M32" s="70">
        <v>0</v>
      </c>
      <c r="N32" s="70">
        <v>0</v>
      </c>
      <c r="O32" s="56"/>
      <c r="P32" s="56"/>
      <c r="Q32" s="56"/>
      <c r="R32" s="56"/>
      <c r="S32" s="57">
        <f t="shared" si="0"/>
        <v>4</v>
      </c>
      <c r="T32" s="223">
        <v>6</v>
      </c>
      <c r="U32" s="203">
        <f>SUM(S32:S35)</f>
        <v>11</v>
      </c>
      <c r="V32" s="47">
        <f>COUNTIF($E32:$R32,0)+COUNTIF($E33:$R33,0)+COUNTIF($E34:$R34,0)+COUNTIF($E35:$R35,0)</f>
        <v>24</v>
      </c>
      <c r="W32" s="47">
        <f>COUNTIF($E32:$R32,1)+COUNTIF($E33:$R33,1)+COUNTIF($E34:$R34,1)+COUNTIF($E35:$R35,1)</f>
        <v>3</v>
      </c>
      <c r="X32" s="47">
        <f>COUNTIF($E32:$R32,2)+COUNTIF($E33:$R33,2)+COUNTIF($E34:$R34,2)+COUNTIF($E35:$R35,2)</f>
        <v>1</v>
      </c>
      <c r="Y32" s="47">
        <f>COUNTIF($E32:$R32,3)+COUNTIF($E33:$R33,3)+COUNTIF($E34:$R34,3)+COUNTIF($E35:$R35,3)</f>
        <v>2</v>
      </c>
      <c r="Z32" s="47">
        <f>COUNTIF($E32:$R32,5)+COUNTIF($E33:$R33,5)+COUNTIF($E34:$R34,5)+COUNTIF($E35:$R35,5)</f>
        <v>0</v>
      </c>
      <c r="AA32" s="48">
        <f>COUNTIF($E32:$R32,"5*")+COUNTIF($E33:$R33,"5*")+COUNTIF($E34:$R34,"5*")</f>
        <v>0</v>
      </c>
      <c r="AB32" s="49">
        <f>COUNTIF($E32:$R32,20)+COUNTIF($E33:$R33,20)+COUNTIF($E34:$R34,20)</f>
        <v>0</v>
      </c>
    </row>
    <row r="33" spans="1:28" ht="15.75" thickBot="1" x14ac:dyDescent="0.3">
      <c r="A33" s="190">
        <v>207</v>
      </c>
      <c r="B33" s="180" t="s">
        <v>163</v>
      </c>
      <c r="C33" s="181" t="s">
        <v>24</v>
      </c>
      <c r="D33" s="90" t="s">
        <v>21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50"/>
      <c r="P33" s="50"/>
      <c r="Q33" s="50"/>
      <c r="R33" s="50"/>
      <c r="S33" s="51">
        <f t="shared" si="0"/>
        <v>0</v>
      </c>
      <c r="T33" s="224"/>
      <c r="U33" s="204"/>
      <c r="V33" s="53"/>
      <c r="W33" s="53"/>
      <c r="X33" s="53"/>
      <c r="Y33" s="53"/>
      <c r="Z33" s="53"/>
      <c r="AA33" s="54"/>
      <c r="AB33" s="55"/>
    </row>
    <row r="34" spans="1:28" ht="18.75" thickBot="1" x14ac:dyDescent="0.3">
      <c r="A34" s="191"/>
      <c r="B34" s="88"/>
      <c r="C34" s="89"/>
      <c r="D34" s="90"/>
      <c r="E34" s="70">
        <v>0</v>
      </c>
      <c r="F34" s="70">
        <v>0</v>
      </c>
      <c r="G34" s="70">
        <v>3</v>
      </c>
      <c r="H34" s="70">
        <v>0</v>
      </c>
      <c r="I34" s="70">
        <v>0</v>
      </c>
      <c r="J34" s="70">
        <v>0</v>
      </c>
      <c r="K34" s="70">
        <v>0</v>
      </c>
      <c r="L34" s="70">
        <v>3</v>
      </c>
      <c r="M34" s="70">
        <v>1</v>
      </c>
      <c r="N34" s="70">
        <v>0</v>
      </c>
      <c r="O34" s="72"/>
      <c r="P34" s="72"/>
      <c r="Q34" s="72"/>
      <c r="R34" s="72"/>
      <c r="S34" s="73">
        <f t="shared" si="0"/>
        <v>7</v>
      </c>
      <c r="T34" s="224"/>
      <c r="U34" s="205">
        <v>0.45763888888888887</v>
      </c>
      <c r="V34" s="36" t="s">
        <v>3</v>
      </c>
      <c r="W34" s="37"/>
      <c r="X34" s="37"/>
      <c r="Y34" s="38"/>
      <c r="Z34" s="38"/>
      <c r="AA34" s="39"/>
      <c r="AB34" s="40" t="str">
        <f>TEXT( (U35-U34+0.00000000000001),"[hh].mm.ss")</f>
        <v>03.46.00</v>
      </c>
    </row>
    <row r="35" spans="1:28" ht="18.75" thickBot="1" x14ac:dyDescent="0.3">
      <c r="A35" s="192"/>
      <c r="B35" s="91"/>
      <c r="C35" s="92"/>
      <c r="D35" s="93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9" t="str">
        <f t="shared" si="0"/>
        <v/>
      </c>
      <c r="T35" s="225"/>
      <c r="U35" s="205">
        <v>0.61458333333333337</v>
      </c>
      <c r="V35" s="41" t="s">
        <v>11</v>
      </c>
      <c r="W35" s="42"/>
      <c r="X35" s="42"/>
      <c r="Y35" s="43"/>
      <c r="Z35" s="44"/>
      <c r="AA35" s="45"/>
      <c r="AB35" s="46" t="str">
        <f>TEXT(IF($E33="","",(IF($E34="",S33/(15-(COUNTIF($E33:$R33,""))),(IF($E35="",(S33+S34)/(30-(COUNTIF($E33:$R33,"")+COUNTIF($E34:$R34,""))), (S33+S34+S35)/(45-(COUNTIF($E33:$R33,"")+COUNTIF($E34:$R34,"")+COUNTIF($E35:$R35,"")))))))),"0,00")</f>
        <v>0,32</v>
      </c>
    </row>
    <row r="36" spans="1:28" ht="15.75" thickBot="1" x14ac:dyDescent="0.3">
      <c r="A36" s="189"/>
      <c r="B36" s="85"/>
      <c r="C36" s="86"/>
      <c r="D36" s="87"/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56"/>
      <c r="P36" s="56"/>
      <c r="Q36" s="56"/>
      <c r="R36" s="56"/>
      <c r="S36" s="57">
        <f t="shared" si="0"/>
        <v>0</v>
      </c>
      <c r="T36" s="223">
        <v>2</v>
      </c>
      <c r="U36" s="203">
        <f>SUM(S36:S39)</f>
        <v>2</v>
      </c>
      <c r="V36" s="47">
        <f>COUNTIF($E36:$R36,0)+COUNTIF($E37:$R37,0)+COUNTIF($E38:$R38,0)+COUNTIF($E39:$R39,0)</f>
        <v>28</v>
      </c>
      <c r="W36" s="47">
        <f>COUNTIF($E36:$R36,1)+COUNTIF($E37:$R37,1)+COUNTIF($E38:$R38,1)+COUNTIF($E39:$R39,1)</f>
        <v>2</v>
      </c>
      <c r="X36" s="47">
        <f>COUNTIF($E36:$R36,2)+COUNTIF($E37:$R37,2)+COUNTIF($E38:$R38,2)+COUNTIF($E39:$R39,2)</f>
        <v>0</v>
      </c>
      <c r="Y36" s="47">
        <f>COUNTIF($E36:$R36,3)+COUNTIF($E37:$R37,3)+COUNTIF($E38:$R38,3)+COUNTIF($E39:$R39,3)</f>
        <v>0</v>
      </c>
      <c r="Z36" s="47">
        <f>COUNTIF($E36:$R36,5)+COUNTIF($E37:$R37,5)+COUNTIF($E38:$R38,5)+COUNTIF($E39:$R39,5)</f>
        <v>0</v>
      </c>
      <c r="AA36" s="48">
        <f>COUNTIF($E36:$R36,"5*")+COUNTIF($E37:$R37,"5*")+COUNTIF($E38:$R38,"5*")</f>
        <v>0</v>
      </c>
      <c r="AB36" s="49">
        <f>COUNTIF($E36:$R36,20)+COUNTIF($E37:$R37,20)+COUNTIF($E38:$R38,20)</f>
        <v>0</v>
      </c>
    </row>
    <row r="37" spans="1:28" ht="15.75" thickBot="1" x14ac:dyDescent="0.3">
      <c r="A37" s="190">
        <v>208</v>
      </c>
      <c r="B37" s="180" t="s">
        <v>164</v>
      </c>
      <c r="C37" s="181" t="s">
        <v>165</v>
      </c>
      <c r="D37" s="90" t="s">
        <v>64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50"/>
      <c r="P37" s="50"/>
      <c r="Q37" s="50"/>
      <c r="R37" s="50"/>
      <c r="S37" s="51">
        <f t="shared" si="0"/>
        <v>0</v>
      </c>
      <c r="T37" s="224"/>
      <c r="U37" s="204"/>
      <c r="V37" s="53"/>
      <c r="W37" s="53"/>
      <c r="X37" s="53"/>
      <c r="Y37" s="53"/>
      <c r="Z37" s="53"/>
      <c r="AA37" s="54"/>
      <c r="AB37" s="55"/>
    </row>
    <row r="38" spans="1:28" ht="18.75" thickBot="1" x14ac:dyDescent="0.3">
      <c r="A38" s="191"/>
      <c r="B38" s="88"/>
      <c r="C38" s="89"/>
      <c r="D38" s="90"/>
      <c r="E38" s="70">
        <v>0</v>
      </c>
      <c r="F38" s="70">
        <v>0</v>
      </c>
      <c r="G38" s="70">
        <v>1</v>
      </c>
      <c r="H38" s="70">
        <v>0</v>
      </c>
      <c r="I38" s="70">
        <v>0</v>
      </c>
      <c r="J38" s="70">
        <v>1</v>
      </c>
      <c r="K38" s="70">
        <v>0</v>
      </c>
      <c r="L38" s="70">
        <v>0</v>
      </c>
      <c r="M38" s="70">
        <v>0</v>
      </c>
      <c r="N38" s="70">
        <v>0</v>
      </c>
      <c r="O38" s="72"/>
      <c r="P38" s="72"/>
      <c r="Q38" s="72"/>
      <c r="R38" s="72"/>
      <c r="S38" s="73">
        <f t="shared" si="0"/>
        <v>2</v>
      </c>
      <c r="T38" s="224"/>
      <c r="U38" s="205">
        <v>0.45833333333333331</v>
      </c>
      <c r="V38" s="36" t="s">
        <v>3</v>
      </c>
      <c r="W38" s="37"/>
      <c r="X38" s="37"/>
      <c r="Y38" s="38"/>
      <c r="Z38" s="38"/>
      <c r="AA38" s="39"/>
      <c r="AB38" s="40" t="str">
        <f>TEXT( (U39-U38+0.00000000000001),"[hh].mm.ss")</f>
        <v>03.56.00</v>
      </c>
    </row>
    <row r="39" spans="1:28" ht="18.75" thickBot="1" x14ac:dyDescent="0.3">
      <c r="A39" s="192"/>
      <c r="B39" s="91"/>
      <c r="C39" s="92"/>
      <c r="D39" s="9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9" t="str">
        <f t="shared" si="0"/>
        <v/>
      </c>
      <c r="T39" s="225"/>
      <c r="U39" s="205">
        <v>0.62222222222222223</v>
      </c>
      <c r="V39" s="41" t="s">
        <v>11</v>
      </c>
      <c r="W39" s="42"/>
      <c r="X39" s="42"/>
      <c r="Y39" s="43"/>
      <c r="Z39" s="44"/>
      <c r="AA39" s="45"/>
      <c r="AB39" s="46" t="str">
        <f>TEXT(IF($E37="","",(IF($E38="",S37/(15-(COUNTIF($E37:$R37,""))),(IF($E39="",(S37+S38)/(30-(COUNTIF($E37:$R37,"")+COUNTIF($E38:$R38,""))), (S37+S38+S39)/(45-(COUNTIF($E37:$R37,"")+COUNTIF($E38:$R38,"")+COUNTIF($E39:$R39,"")))))))),"0,00")</f>
        <v>0,09</v>
      </c>
    </row>
    <row r="40" spans="1:28" ht="15.75" thickBot="1" x14ac:dyDescent="0.3">
      <c r="A40" s="189"/>
      <c r="B40" s="85"/>
      <c r="C40" s="86"/>
      <c r="D40" s="87"/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56"/>
      <c r="P40" s="56"/>
      <c r="Q40" s="56"/>
      <c r="R40" s="56"/>
      <c r="S40" s="57">
        <f t="shared" si="0"/>
        <v>0</v>
      </c>
      <c r="T40" s="223">
        <v>1</v>
      </c>
      <c r="U40" s="203">
        <f>SUM(S40:S43)</f>
        <v>2</v>
      </c>
      <c r="V40" s="47">
        <f>COUNTIF($E40:$R40,0)+COUNTIF($E41:$R41,0)+COUNTIF($E42:$R42,0)+COUNTIF($E43:$R43,0)</f>
        <v>28</v>
      </c>
      <c r="W40" s="47">
        <f>COUNTIF($E40:$R40,1)+COUNTIF($E41:$R41,1)+COUNTIF($E42:$R42,1)+COUNTIF($E43:$R43,1)</f>
        <v>2</v>
      </c>
      <c r="X40" s="47">
        <f>COUNTIF($E40:$R40,2)+COUNTIF($E41:$R41,2)+COUNTIF($E42:$R42,2)+COUNTIF($E43:$R43,2)</f>
        <v>0</v>
      </c>
      <c r="Y40" s="47">
        <f>COUNTIF($E40:$R40,3)+COUNTIF($E41:$R41,3)+COUNTIF($E42:$R42,3)+COUNTIF($E43:$R43,3)</f>
        <v>0</v>
      </c>
      <c r="Z40" s="47">
        <f>COUNTIF($E40:$R40,5)+COUNTIF($E41:$R41,5)+COUNTIF($E42:$R42,5)+COUNTIF($E43:$R43,5)</f>
        <v>0</v>
      </c>
      <c r="AA40" s="48">
        <f>COUNTIF($E40:$R40,"5*")+COUNTIF($E41:$R41,"5*")+COUNTIF($E42:$R42,"5*")</f>
        <v>0</v>
      </c>
      <c r="AB40" s="49">
        <f>COUNTIF($E40:$R40,20)+COUNTIF($E41:$R41,20)+COUNTIF($E42:$R42,20)</f>
        <v>0</v>
      </c>
    </row>
    <row r="41" spans="1:28" ht="15.75" thickBot="1" x14ac:dyDescent="0.3">
      <c r="A41" s="190">
        <v>209</v>
      </c>
      <c r="B41" s="180" t="s">
        <v>23</v>
      </c>
      <c r="C41" s="181" t="s">
        <v>166</v>
      </c>
      <c r="D41" s="90" t="s">
        <v>64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1</v>
      </c>
      <c r="M41" s="70">
        <v>0</v>
      </c>
      <c r="N41" s="70">
        <v>0</v>
      </c>
      <c r="O41" s="50"/>
      <c r="P41" s="50"/>
      <c r="Q41" s="50"/>
      <c r="R41" s="50"/>
      <c r="S41" s="51">
        <f t="shared" si="0"/>
        <v>1</v>
      </c>
      <c r="T41" s="224"/>
      <c r="U41" s="204"/>
      <c r="V41" s="53"/>
      <c r="W41" s="53"/>
      <c r="X41" s="53"/>
      <c r="Y41" s="53"/>
      <c r="Z41" s="53"/>
      <c r="AA41" s="54"/>
      <c r="AB41" s="55"/>
    </row>
    <row r="42" spans="1:28" ht="18.75" thickBot="1" x14ac:dyDescent="0.3">
      <c r="A42" s="191"/>
      <c r="B42" s="88"/>
      <c r="C42" s="89"/>
      <c r="D42" s="90"/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1</v>
      </c>
      <c r="M42" s="70">
        <v>0</v>
      </c>
      <c r="N42" s="70">
        <v>0</v>
      </c>
      <c r="O42" s="72"/>
      <c r="P42" s="72"/>
      <c r="Q42" s="72"/>
      <c r="R42" s="72"/>
      <c r="S42" s="73">
        <f t="shared" si="0"/>
        <v>1</v>
      </c>
      <c r="T42" s="224"/>
      <c r="U42" s="205">
        <v>0.45902777777777781</v>
      </c>
      <c r="V42" s="36" t="s">
        <v>3</v>
      </c>
      <c r="W42" s="37"/>
      <c r="X42" s="37"/>
      <c r="Y42" s="38"/>
      <c r="Z42" s="38"/>
      <c r="AA42" s="39"/>
      <c r="AB42" s="40" t="str">
        <f>TEXT( (U43-U42+0.00000000000001),"[hh].mm.ss")</f>
        <v>03.41.00</v>
      </c>
    </row>
    <row r="43" spans="1:28" ht="18.75" thickBot="1" x14ac:dyDescent="0.3">
      <c r="A43" s="192"/>
      <c r="B43" s="91"/>
      <c r="C43" s="92"/>
      <c r="D43" s="93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9" t="str">
        <f t="shared" si="0"/>
        <v/>
      </c>
      <c r="T43" s="225"/>
      <c r="U43" s="205">
        <v>0.61249999999999993</v>
      </c>
      <c r="V43" s="41" t="s">
        <v>11</v>
      </c>
      <c r="W43" s="42"/>
      <c r="X43" s="42"/>
      <c r="Y43" s="43"/>
      <c r="Z43" s="44"/>
      <c r="AA43" s="45"/>
      <c r="AB43" s="46" t="str">
        <f>TEXT(IF($E41="","",(IF($E42="",S41/(15-(COUNTIF($E41:$R41,""))),(IF($E43="",(S41+S42)/(30-(COUNTIF($E41:$R41,"")+COUNTIF($E42:$R42,""))), (S41+S42+S43)/(45-(COUNTIF($E41:$R41,"")+COUNTIF($E42:$R42,"")+COUNTIF($E43:$R43,"")))))))),"0,00")</f>
        <v>0,09</v>
      </c>
    </row>
    <row r="44" spans="1:28" ht="15.75" thickBot="1" x14ac:dyDescent="0.3">
      <c r="A44" s="189"/>
      <c r="B44" s="85"/>
      <c r="C44" s="86"/>
      <c r="D44" s="87"/>
      <c r="E44" s="70">
        <v>0</v>
      </c>
      <c r="F44" s="70">
        <v>0</v>
      </c>
      <c r="G44" s="70">
        <v>0</v>
      </c>
      <c r="H44" s="70">
        <v>0</v>
      </c>
      <c r="I44" s="70">
        <v>1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56"/>
      <c r="P44" s="56"/>
      <c r="Q44" s="56"/>
      <c r="R44" s="56"/>
      <c r="S44" s="57">
        <f t="shared" si="0"/>
        <v>1</v>
      </c>
      <c r="T44" s="223">
        <v>3</v>
      </c>
      <c r="U44" s="203">
        <f>SUM(S44:S47)</f>
        <v>4</v>
      </c>
      <c r="V44" s="47">
        <f>COUNTIF($E44:$R44,0)+COUNTIF($E45:$R45,0)+COUNTIF($E46:$R46,0)+COUNTIF($E47:$R47,0)</f>
        <v>26</v>
      </c>
      <c r="W44" s="47">
        <f>COUNTIF($E44:$R44,1)+COUNTIF($E45:$R45,1)+COUNTIF($E46:$R46,1)+COUNTIF($E47:$R47,1)</f>
        <v>4</v>
      </c>
      <c r="X44" s="47">
        <f>COUNTIF($E44:$R44,2)+COUNTIF($E45:$R45,2)+COUNTIF($E46:$R46,2)+COUNTIF($E47:$R47,2)</f>
        <v>0</v>
      </c>
      <c r="Y44" s="47">
        <f>COUNTIF($E44:$R44,3)+COUNTIF($E45:$R45,3)+COUNTIF($E46:$R46,3)+COUNTIF($E47:$R47,3)</f>
        <v>0</v>
      </c>
      <c r="Z44" s="47">
        <f>COUNTIF($E44:$R44,5)+COUNTIF($E45:$R45,5)+COUNTIF($E46:$R46,5)+COUNTIF($E47:$R47,5)</f>
        <v>0</v>
      </c>
      <c r="AA44" s="48">
        <f>COUNTIF($E44:$R44,"5*")+COUNTIF($E45:$R45,"5*")+COUNTIF($E46:$R46,"5*")</f>
        <v>0</v>
      </c>
      <c r="AB44" s="49">
        <f>COUNTIF($E44:$R44,20)+COUNTIF($E45:$R45,20)+COUNTIF($E46:$R46,20)</f>
        <v>0</v>
      </c>
    </row>
    <row r="45" spans="1:28" ht="15.75" thickBot="1" x14ac:dyDescent="0.3">
      <c r="A45" s="190">
        <v>210</v>
      </c>
      <c r="B45" s="180" t="s">
        <v>33</v>
      </c>
      <c r="C45" s="181" t="s">
        <v>167</v>
      </c>
      <c r="D45" s="90" t="s">
        <v>21</v>
      </c>
      <c r="E45" s="70">
        <v>0</v>
      </c>
      <c r="F45" s="70">
        <v>0</v>
      </c>
      <c r="G45" s="70">
        <v>1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1</v>
      </c>
      <c r="N45" s="70">
        <v>0</v>
      </c>
      <c r="O45" s="50"/>
      <c r="P45" s="50"/>
      <c r="Q45" s="50"/>
      <c r="R45" s="50"/>
      <c r="S45" s="51">
        <f t="shared" si="0"/>
        <v>2</v>
      </c>
      <c r="T45" s="224"/>
      <c r="U45" s="204"/>
      <c r="V45" s="53"/>
      <c r="W45" s="53"/>
      <c r="X45" s="53"/>
      <c r="Y45" s="53"/>
      <c r="Z45" s="53"/>
      <c r="AA45" s="54"/>
      <c r="AB45" s="55"/>
    </row>
    <row r="46" spans="1:28" ht="18.75" thickBot="1" x14ac:dyDescent="0.3">
      <c r="A46" s="191"/>
      <c r="B46" s="88"/>
      <c r="C46" s="89"/>
      <c r="D46" s="90"/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1</v>
      </c>
      <c r="N46" s="70">
        <v>0</v>
      </c>
      <c r="O46" s="72"/>
      <c r="P46" s="72"/>
      <c r="Q46" s="72"/>
      <c r="R46" s="72"/>
      <c r="S46" s="73">
        <f t="shared" si="0"/>
        <v>1</v>
      </c>
      <c r="T46" s="224"/>
      <c r="U46" s="205">
        <v>0.4597222222222222</v>
      </c>
      <c r="V46" s="36" t="s">
        <v>3</v>
      </c>
      <c r="W46" s="37"/>
      <c r="X46" s="37"/>
      <c r="Y46" s="38"/>
      <c r="Z46" s="38"/>
      <c r="AA46" s="39"/>
      <c r="AB46" s="40" t="str">
        <f>TEXT( (U47-U46+0.00000000000001),"[hh].mm.ss")</f>
        <v>05.06.00</v>
      </c>
    </row>
    <row r="47" spans="1:28" ht="18.75" thickBot="1" x14ac:dyDescent="0.3">
      <c r="A47" s="192"/>
      <c r="B47" s="91"/>
      <c r="C47" s="92"/>
      <c r="D47" s="93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9" t="str">
        <f t="shared" si="0"/>
        <v/>
      </c>
      <c r="T47" s="225"/>
      <c r="U47" s="205">
        <v>0.67222222222222217</v>
      </c>
      <c r="V47" s="41" t="s">
        <v>11</v>
      </c>
      <c r="W47" s="42"/>
      <c r="X47" s="42"/>
      <c r="Y47" s="43"/>
      <c r="Z47" s="44"/>
      <c r="AA47" s="45"/>
      <c r="AB47" s="46" t="str">
        <f>TEXT(IF($E45="","",(IF($E46="",S45/(15-(COUNTIF($E45:$R45,""))),(IF($E47="",(S45+S46)/(30-(COUNTIF($E45:$R45,"")+COUNTIF($E46:$R46,""))), (S45+S46+S47)/(45-(COUNTIF($E45:$R45,"")+COUNTIF($E46:$R46,"")+COUNTIF($E47:$R47,"")))))))),"0,00")</f>
        <v>0,14</v>
      </c>
    </row>
    <row r="48" spans="1:28" ht="15.75" thickBot="1" x14ac:dyDescent="0.3">
      <c r="A48" s="189"/>
      <c r="B48" s="85"/>
      <c r="C48" s="86"/>
      <c r="D48" s="87"/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5</v>
      </c>
      <c r="N48" s="70">
        <v>0</v>
      </c>
      <c r="O48" s="56"/>
      <c r="P48" s="56"/>
      <c r="Q48" s="56"/>
      <c r="R48" s="56"/>
      <c r="S48" s="57">
        <f t="shared" si="0"/>
        <v>5</v>
      </c>
      <c r="T48" s="223">
        <v>4</v>
      </c>
      <c r="U48" s="203">
        <f>SUM(S48:S51)</f>
        <v>5</v>
      </c>
      <c r="V48" s="47">
        <f>COUNTIF($E48:$R48,0)+COUNTIF($E49:$R49,0)+COUNTIF($E50:$R50,0)+COUNTIF($E51:$R51,0)</f>
        <v>29</v>
      </c>
      <c r="W48" s="47">
        <f>COUNTIF($E48:$R48,1)+COUNTIF($E49:$R49,1)+COUNTIF($E50:$R50,1)+COUNTIF($E51:$R51,1)</f>
        <v>0</v>
      </c>
      <c r="X48" s="47">
        <f>COUNTIF($E48:$R48,2)+COUNTIF($E49:$R49,2)+COUNTIF($E50:$R50,2)+COUNTIF($E51:$R51,2)</f>
        <v>0</v>
      </c>
      <c r="Y48" s="47">
        <f>COUNTIF($E48:$R48,3)+COUNTIF($E49:$R49,3)+COUNTIF($E50:$R50,3)+COUNTIF($E51:$R51,3)</f>
        <v>0</v>
      </c>
      <c r="Z48" s="47">
        <f>COUNTIF($E48:$R48,5)+COUNTIF($E49:$R49,5)+COUNTIF($E50:$R50,5)+COUNTIF($E51:$R51,5)</f>
        <v>1</v>
      </c>
      <c r="AA48" s="48">
        <f>COUNTIF($E48:$R48,"5*")+COUNTIF($E49:$R49,"5*")+COUNTIF($E50:$R50,"5*")</f>
        <v>0</v>
      </c>
      <c r="AB48" s="49">
        <f>COUNTIF($E48:$R48,20)+COUNTIF($E49:$R49,20)+COUNTIF($E50:$R50,20)</f>
        <v>0</v>
      </c>
    </row>
    <row r="49" spans="1:28" ht="15.75" thickBot="1" x14ac:dyDescent="0.3">
      <c r="A49" s="190">
        <v>211</v>
      </c>
      <c r="B49" s="180" t="s">
        <v>26</v>
      </c>
      <c r="C49" s="181" t="s">
        <v>24</v>
      </c>
      <c r="D49" s="90" t="s">
        <v>21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50"/>
      <c r="P49" s="50"/>
      <c r="Q49" s="50"/>
      <c r="R49" s="50"/>
      <c r="S49" s="51">
        <f t="shared" si="0"/>
        <v>0</v>
      </c>
      <c r="T49" s="224"/>
      <c r="U49" s="204"/>
      <c r="V49" s="53"/>
      <c r="W49" s="53"/>
      <c r="X49" s="53"/>
      <c r="Y49" s="53"/>
      <c r="Z49" s="53"/>
      <c r="AA49" s="54"/>
      <c r="AB49" s="55"/>
    </row>
    <row r="50" spans="1:28" ht="18.75" thickBot="1" x14ac:dyDescent="0.3">
      <c r="A50" s="191"/>
      <c r="B50" s="88"/>
      <c r="C50" s="89"/>
      <c r="D50" s="90"/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2"/>
      <c r="P50" s="72"/>
      <c r="Q50" s="72"/>
      <c r="R50" s="72"/>
      <c r="S50" s="73">
        <f t="shared" si="0"/>
        <v>0</v>
      </c>
      <c r="T50" s="224"/>
      <c r="U50" s="205">
        <v>0.4604166666666667</v>
      </c>
      <c r="V50" s="36" t="s">
        <v>3</v>
      </c>
      <c r="W50" s="37"/>
      <c r="X50" s="37"/>
      <c r="Y50" s="38"/>
      <c r="Z50" s="38"/>
      <c r="AA50" s="39"/>
      <c r="AB50" s="40" t="str">
        <f>TEXT( (U51-U50+0.00000000000001),"[hh].mm.ss")</f>
        <v>04.21.00</v>
      </c>
    </row>
    <row r="51" spans="1:28" ht="18.75" thickBot="1" x14ac:dyDescent="0.3">
      <c r="A51" s="192"/>
      <c r="B51" s="91"/>
      <c r="C51" s="92"/>
      <c r="D51" s="93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9" t="str">
        <f t="shared" si="0"/>
        <v/>
      </c>
      <c r="T51" s="225"/>
      <c r="U51" s="205">
        <v>0.64166666666666672</v>
      </c>
      <c r="V51" s="41" t="s">
        <v>11</v>
      </c>
      <c r="W51" s="42"/>
      <c r="X51" s="42"/>
      <c r="Y51" s="43"/>
      <c r="Z51" s="44"/>
      <c r="AA51" s="45"/>
      <c r="AB51" s="46" t="str">
        <f>TEXT(IF($E49="","",(IF($E50="",S49/(15-(COUNTIF($E49:$R49,""))),(IF($E51="",(S49+S50)/(30-(COUNTIF($E49:$R49,"")+COUNTIF($E50:$R50,""))), (S49+S50+S51)/(45-(COUNTIF($E49:$R49,"")+COUNTIF($E50:$R50,"")+COUNTIF($E51:$R51,"")))))))),"0,00")</f>
        <v>0,00</v>
      </c>
    </row>
  </sheetData>
  <mergeCells count="18">
    <mergeCell ref="AA1:AB2"/>
    <mergeCell ref="AA3:AB3"/>
    <mergeCell ref="A3:Z3"/>
    <mergeCell ref="T12:T15"/>
    <mergeCell ref="A1:C1"/>
    <mergeCell ref="D1:R1"/>
    <mergeCell ref="A2:C2"/>
    <mergeCell ref="D2:R2"/>
    <mergeCell ref="T8:T11"/>
    <mergeCell ref="T44:T47"/>
    <mergeCell ref="T48:T51"/>
    <mergeCell ref="T36:T39"/>
    <mergeCell ref="T40:T43"/>
    <mergeCell ref="T16:T19"/>
    <mergeCell ref="T20:T23"/>
    <mergeCell ref="T24:T27"/>
    <mergeCell ref="T28:T31"/>
    <mergeCell ref="T32:T35"/>
  </mergeCells>
  <phoneticPr fontId="0" type="noConversion"/>
  <pageMargins left="0.75" right="0.75" top="1" bottom="1" header="0.4921259845" footer="0.4921259845"/>
  <pageSetup paperSize="9" scale="4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zoomScale="80" zoomScaleNormal="80"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10.7109375" customWidth="1"/>
    <col min="21" max="21" width="9.28515625" bestFit="1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32" t="s">
        <v>20</v>
      </c>
      <c r="B1" s="233"/>
      <c r="C1" s="234"/>
      <c r="D1" s="226" t="s">
        <v>76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1"/>
      <c r="T1" s="1"/>
      <c r="U1" s="1"/>
      <c r="V1" s="1"/>
      <c r="W1" s="1"/>
      <c r="X1" s="1"/>
      <c r="Y1" s="1"/>
      <c r="Z1" s="1"/>
      <c r="AA1" s="238" t="s">
        <v>179</v>
      </c>
      <c r="AB1" s="239"/>
    </row>
    <row r="2" spans="1:28" ht="50.25" customHeight="1" thickBot="1" x14ac:dyDescent="0.45">
      <c r="A2" s="235"/>
      <c r="B2" s="236"/>
      <c r="C2" s="237"/>
      <c r="D2" s="229" t="s">
        <v>17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"/>
      <c r="T2" s="2"/>
      <c r="U2" s="2"/>
      <c r="V2" s="2"/>
      <c r="W2" s="2"/>
      <c r="X2" s="2"/>
      <c r="Y2" s="2"/>
      <c r="Z2" s="2"/>
      <c r="AA2" s="240"/>
      <c r="AB2" s="241"/>
    </row>
    <row r="3" spans="1:28" ht="30" customHeight="1" x14ac:dyDescent="0.6">
      <c r="A3" s="244" t="s">
        <v>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2" t="s">
        <v>177</v>
      </c>
      <c r="AB3" s="243"/>
    </row>
    <row r="4" spans="1:28" ht="15" x14ac:dyDescent="0.2">
      <c r="A4" s="3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4"/>
      <c r="W4" s="4"/>
      <c r="X4" s="4"/>
      <c r="Y4" s="4"/>
      <c r="Z4" s="6"/>
      <c r="AA4" s="7"/>
      <c r="AB4" s="8"/>
    </row>
    <row r="5" spans="1:28" ht="34.5" customHeight="1" thickBot="1" x14ac:dyDescent="0.3">
      <c r="A5" s="9"/>
      <c r="B5" s="10"/>
      <c r="C5" s="11"/>
      <c r="D5" s="11"/>
      <c r="E5" s="12"/>
      <c r="F5" s="12"/>
      <c r="G5" s="12"/>
      <c r="H5" s="12"/>
      <c r="I5" s="12" t="s">
        <v>16</v>
      </c>
      <c r="J5" s="12"/>
      <c r="K5" s="12"/>
      <c r="L5" s="12"/>
      <c r="M5" s="12"/>
      <c r="N5" s="12"/>
      <c r="O5" s="13"/>
      <c r="P5" s="12"/>
      <c r="Q5" s="12"/>
      <c r="R5" s="12"/>
      <c r="S5" s="14"/>
      <c r="T5" s="14"/>
      <c r="U5" s="15">
        <v>41434</v>
      </c>
      <c r="V5" s="16"/>
      <c r="W5" s="16"/>
      <c r="X5" s="16"/>
      <c r="Y5" s="14"/>
      <c r="Z5" s="17"/>
      <c r="AA5" s="18"/>
      <c r="AB5" s="19"/>
    </row>
    <row r="6" spans="1:28" ht="15" x14ac:dyDescent="0.25">
      <c r="A6" s="98" t="s">
        <v>13</v>
      </c>
      <c r="B6" s="64" t="s">
        <v>14</v>
      </c>
      <c r="C6" s="65"/>
      <c r="D6" s="66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 t="s">
        <v>0</v>
      </c>
      <c r="T6" s="23" t="s">
        <v>180</v>
      </c>
      <c r="U6" s="24"/>
      <c r="V6" s="25" t="s">
        <v>9</v>
      </c>
      <c r="W6" s="26"/>
      <c r="X6" s="26"/>
      <c r="Y6" s="27"/>
      <c r="Z6" s="27"/>
      <c r="AA6" s="27"/>
      <c r="AB6" s="28"/>
    </row>
    <row r="7" spans="1:28" ht="15.75" thickBot="1" x14ac:dyDescent="0.3">
      <c r="A7" s="20" t="s">
        <v>4</v>
      </c>
      <c r="B7" s="94" t="s">
        <v>15</v>
      </c>
      <c r="C7" s="95"/>
      <c r="D7" s="96" t="s">
        <v>18</v>
      </c>
      <c r="E7" s="29">
        <v>1</v>
      </c>
      <c r="F7" s="29">
        <v>2</v>
      </c>
      <c r="G7" s="29">
        <v>3</v>
      </c>
      <c r="H7" s="29">
        <v>4</v>
      </c>
      <c r="I7" s="29">
        <v>5</v>
      </c>
      <c r="J7" s="29">
        <v>6</v>
      </c>
      <c r="K7" s="29">
        <v>7</v>
      </c>
      <c r="L7" s="29">
        <v>8</v>
      </c>
      <c r="M7" s="29">
        <v>9</v>
      </c>
      <c r="N7" s="29">
        <v>10</v>
      </c>
      <c r="O7" s="29">
        <v>11</v>
      </c>
      <c r="P7" s="29">
        <v>12</v>
      </c>
      <c r="Q7" s="29">
        <v>13</v>
      </c>
      <c r="R7" s="29">
        <v>14</v>
      </c>
      <c r="S7" s="30" t="s">
        <v>7</v>
      </c>
      <c r="T7" s="30" t="s">
        <v>1</v>
      </c>
      <c r="U7" s="31" t="s">
        <v>8</v>
      </c>
      <c r="V7" s="32">
        <v>0</v>
      </c>
      <c r="W7" s="33">
        <v>1</v>
      </c>
      <c r="X7" s="33">
        <v>2</v>
      </c>
      <c r="Y7" s="33">
        <v>3</v>
      </c>
      <c r="Z7" s="33">
        <v>5</v>
      </c>
      <c r="AA7" s="34" t="s">
        <v>2</v>
      </c>
      <c r="AB7" s="35">
        <v>20</v>
      </c>
    </row>
    <row r="8" spans="1:28" ht="15" x14ac:dyDescent="0.25">
      <c r="A8" s="60"/>
      <c r="B8" s="85"/>
      <c r="C8" s="86"/>
      <c r="D8" s="87"/>
      <c r="E8" s="70">
        <v>0</v>
      </c>
      <c r="F8" s="56">
        <v>0</v>
      </c>
      <c r="G8" s="56">
        <v>3</v>
      </c>
      <c r="H8" s="56">
        <v>0</v>
      </c>
      <c r="I8" s="56">
        <v>2</v>
      </c>
      <c r="J8" s="56">
        <v>0</v>
      </c>
      <c r="K8" s="56"/>
      <c r="L8" s="56"/>
      <c r="M8" s="56"/>
      <c r="N8" s="56"/>
      <c r="O8" s="56"/>
      <c r="P8" s="56"/>
      <c r="Q8" s="56"/>
      <c r="R8" s="56"/>
      <c r="S8" s="57">
        <f t="shared" ref="S8:S39" si="0">IF(E8="","",SUM(E8:R8)+(COUNTIF(E8:R8,"5*")*5))</f>
        <v>5</v>
      </c>
      <c r="T8" s="252">
        <v>3</v>
      </c>
      <c r="U8" s="58">
        <f>SUM(S8:S11)</f>
        <v>10</v>
      </c>
      <c r="V8" s="47">
        <f>COUNTIF($E8:$R8,0)+COUNTIF($E9:$R9,0)+COUNTIF($E10:$R10,0)+COUNTIF($E11:$R11,0)</f>
        <v>21</v>
      </c>
      <c r="W8" s="47">
        <f>COUNTIF($E8:$R8,1)+COUNTIF($E9:$R9,1)+COUNTIF($E10:$R10,1)+COUNTIF($E11:$R11,1)</f>
        <v>0</v>
      </c>
      <c r="X8" s="47">
        <f>COUNTIF($E8:$R8,2)+COUNTIF($E9:$R9,2)+COUNTIF($E10:$R10,2)+COUNTIF($E11:$R11,2)</f>
        <v>1</v>
      </c>
      <c r="Y8" s="47">
        <f>COUNTIF($E8:$R8,3)+COUNTIF($E9:$R9,3)+COUNTIF($E10:$R10,3)+COUNTIF($E11:$R11,3)</f>
        <v>1</v>
      </c>
      <c r="Z8" s="47">
        <f>COUNTIF($E8:$R8,5)+COUNTIF($E9:$R9,5)+COUNTIF($E10:$R10,5)+COUNTIF($E11:$R11,5)</f>
        <v>1</v>
      </c>
      <c r="AA8" s="48">
        <f>COUNTIF($E8:$R8,"5*")+COUNTIF($E9:$R9,"5*")+COUNTIF($E10:$R10,"5*")</f>
        <v>0</v>
      </c>
      <c r="AB8" s="49">
        <f>COUNTIF($E8:$R8,20)+COUNTIF($E9:$R9,20)+COUNTIF($E10:$R10,20)</f>
        <v>0</v>
      </c>
    </row>
    <row r="9" spans="1:28" ht="15.75" thickBot="1" x14ac:dyDescent="0.3">
      <c r="A9" s="61">
        <v>301</v>
      </c>
      <c r="B9" s="106" t="s">
        <v>38</v>
      </c>
      <c r="C9" s="107" t="s">
        <v>39</v>
      </c>
      <c r="D9" s="90" t="s">
        <v>64</v>
      </c>
      <c r="E9" s="59">
        <v>5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/>
      <c r="L9" s="50"/>
      <c r="M9" s="50"/>
      <c r="N9" s="50"/>
      <c r="O9" s="50"/>
      <c r="P9" s="50"/>
      <c r="Q9" s="50"/>
      <c r="R9" s="50"/>
      <c r="S9" s="51">
        <f t="shared" si="0"/>
        <v>5</v>
      </c>
      <c r="T9" s="253"/>
      <c r="U9" s="52"/>
      <c r="V9" s="53"/>
      <c r="W9" s="53"/>
      <c r="X9" s="53"/>
      <c r="Y9" s="53"/>
      <c r="Z9" s="53"/>
      <c r="AA9" s="54"/>
      <c r="AB9" s="55"/>
    </row>
    <row r="10" spans="1:28" ht="18.75" thickBot="1" x14ac:dyDescent="0.3">
      <c r="A10" s="62"/>
      <c r="B10" s="88"/>
      <c r="C10" s="89"/>
      <c r="D10" s="90"/>
      <c r="E10" s="71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/>
      <c r="L10" s="72"/>
      <c r="M10" s="72"/>
      <c r="N10" s="72"/>
      <c r="O10" s="72"/>
      <c r="P10" s="72"/>
      <c r="Q10" s="72"/>
      <c r="R10" s="72"/>
      <c r="S10" s="73">
        <f t="shared" si="0"/>
        <v>0</v>
      </c>
      <c r="T10" s="253"/>
      <c r="U10" s="165"/>
      <c r="V10" s="36" t="s">
        <v>3</v>
      </c>
      <c r="W10" s="37"/>
      <c r="X10" s="37"/>
      <c r="Y10" s="38"/>
      <c r="Z10" s="38"/>
      <c r="AA10" s="39"/>
      <c r="AB10" s="40" t="str">
        <f>TEXT( (U11-U10+0.00000000000001),"[hh].mm.ss")</f>
        <v>00.00.00</v>
      </c>
    </row>
    <row r="11" spans="1:28" ht="18.75" thickBot="1" x14ac:dyDescent="0.3">
      <c r="A11" s="63"/>
      <c r="B11" s="91"/>
      <c r="C11" s="92"/>
      <c r="D11" s="93"/>
      <c r="E11" s="67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/>
      <c r="L11" s="68"/>
      <c r="M11" s="68"/>
      <c r="N11" s="68"/>
      <c r="O11" s="68"/>
      <c r="P11" s="68"/>
      <c r="Q11" s="68"/>
      <c r="R11" s="68"/>
      <c r="S11" s="69">
        <f t="shared" si="0"/>
        <v>0</v>
      </c>
      <c r="T11" s="254"/>
      <c r="U11" s="165"/>
      <c r="V11" s="41" t="s">
        <v>11</v>
      </c>
      <c r="W11" s="42"/>
      <c r="X11" s="42"/>
      <c r="Y11" s="43"/>
      <c r="Z11" s="44"/>
      <c r="AA11" s="45"/>
      <c r="AB11" s="46" t="str">
        <f>TEXT(IF($E9="","",(IF($E10="",S9/(15-(COUNTIF($E9:$R9,""))),(IF($E11="",(S9+S10)/(30-(COUNTIF($E9:$R9,"")+COUNTIF($E10:$R10,""))), (S9+S10+S11)/(45-(COUNTIF($E9:$R9,"")+COUNTIF($E10:$R10,"")+COUNTIF($E11:$R11,"")))))))),"0,00")</f>
        <v>0,24</v>
      </c>
    </row>
    <row r="12" spans="1:28" ht="15" x14ac:dyDescent="0.25">
      <c r="A12" s="60"/>
      <c r="B12" s="85"/>
      <c r="C12" s="86"/>
      <c r="D12" s="87"/>
      <c r="E12" s="150">
        <v>0</v>
      </c>
      <c r="F12" s="108">
        <v>2</v>
      </c>
      <c r="G12" s="108">
        <v>2</v>
      </c>
      <c r="H12" s="108">
        <v>0</v>
      </c>
      <c r="I12" s="108">
        <v>1</v>
      </c>
      <c r="J12" s="108">
        <v>0</v>
      </c>
      <c r="K12" s="56"/>
      <c r="L12" s="56"/>
      <c r="M12" s="56"/>
      <c r="N12" s="56"/>
      <c r="O12" s="56"/>
      <c r="P12" s="56"/>
      <c r="Q12" s="56"/>
      <c r="R12" s="56"/>
      <c r="S12" s="57">
        <f t="shared" si="0"/>
        <v>5</v>
      </c>
      <c r="T12" s="252">
        <v>5</v>
      </c>
      <c r="U12" s="58">
        <f t="shared" ref="U12" si="1">SUM(S12:S15)</f>
        <v>13</v>
      </c>
      <c r="V12" s="47">
        <f>COUNTIF($E12:$R12,0)+COUNTIF($E13:$R13,0)+COUNTIF($E14:$R14,0)+COUNTIF($E15:$R15,0)</f>
        <v>16</v>
      </c>
      <c r="W12" s="47">
        <f>COUNTIF($E12:$R12,1)+COUNTIF($E13:$R13,1)+COUNTIF($E14:$R14,1)+COUNTIF($E15:$R15,1)</f>
        <v>4</v>
      </c>
      <c r="X12" s="47">
        <f>COUNTIF($E12:$R12,2)+COUNTIF($E13:$R13,2)+COUNTIF($E14:$R14,2)+COUNTIF($E15:$R15,2)</f>
        <v>3</v>
      </c>
      <c r="Y12" s="47">
        <f>COUNTIF($E12:$R12,3)+COUNTIF($E13:$R13,3)+COUNTIF($E14:$R14,3)+COUNTIF($E15:$R15,3)</f>
        <v>1</v>
      </c>
      <c r="Z12" s="47">
        <f>COUNTIF($E12:$R12,5)+COUNTIF($E13:$R13,5)+COUNTIF($E14:$R14,5)+COUNTIF($E15:$R15,5)</f>
        <v>0</v>
      </c>
      <c r="AA12" s="48">
        <f>COUNTIF($E12:$R12,"5*")+COUNTIF($E13:$R13,"5*")+COUNTIF($E14:$R14,"5*")</f>
        <v>0</v>
      </c>
      <c r="AB12" s="49">
        <f>COUNTIF($E12:$R12,20)+COUNTIF($E13:$R13,20)+COUNTIF($E14:$R14,20)</f>
        <v>0</v>
      </c>
    </row>
    <row r="13" spans="1:28" ht="15.75" thickBot="1" x14ac:dyDescent="0.3">
      <c r="A13" s="61">
        <v>302</v>
      </c>
      <c r="B13" s="106" t="s">
        <v>40</v>
      </c>
      <c r="C13" s="107" t="s">
        <v>41</v>
      </c>
      <c r="D13" s="90" t="s">
        <v>64</v>
      </c>
      <c r="E13" s="182">
        <v>0</v>
      </c>
      <c r="F13" s="158">
        <v>0</v>
      </c>
      <c r="G13" s="158">
        <v>0</v>
      </c>
      <c r="H13" s="158">
        <v>0</v>
      </c>
      <c r="I13" s="158">
        <v>2</v>
      </c>
      <c r="J13" s="158">
        <v>0</v>
      </c>
      <c r="K13" s="50"/>
      <c r="L13" s="50"/>
      <c r="M13" s="50"/>
      <c r="N13" s="50"/>
      <c r="O13" s="50"/>
      <c r="P13" s="50"/>
      <c r="Q13" s="50"/>
      <c r="R13" s="50"/>
      <c r="S13" s="51">
        <f t="shared" si="0"/>
        <v>2</v>
      </c>
      <c r="T13" s="253"/>
      <c r="U13" s="52"/>
      <c r="V13" s="53"/>
      <c r="W13" s="53"/>
      <c r="X13" s="53"/>
      <c r="Y13" s="53"/>
      <c r="Z13" s="53"/>
      <c r="AA13" s="54"/>
      <c r="AB13" s="55"/>
    </row>
    <row r="14" spans="1:28" ht="18.75" thickBot="1" x14ac:dyDescent="0.3">
      <c r="A14" s="62"/>
      <c r="B14" s="88"/>
      <c r="C14" s="89"/>
      <c r="D14" s="90"/>
      <c r="E14" s="183">
        <v>0</v>
      </c>
      <c r="F14" s="163">
        <v>0</v>
      </c>
      <c r="G14" s="163">
        <v>1</v>
      </c>
      <c r="H14" s="163">
        <v>0</v>
      </c>
      <c r="I14" s="163">
        <v>0</v>
      </c>
      <c r="J14" s="163">
        <v>0</v>
      </c>
      <c r="K14" s="72"/>
      <c r="L14" s="72"/>
      <c r="M14" s="72"/>
      <c r="N14" s="72"/>
      <c r="O14" s="72"/>
      <c r="P14" s="72"/>
      <c r="Q14" s="72"/>
      <c r="R14" s="72"/>
      <c r="S14" s="73">
        <f t="shared" si="0"/>
        <v>1</v>
      </c>
      <c r="T14" s="253"/>
      <c r="U14" s="165"/>
      <c r="V14" s="36" t="s">
        <v>3</v>
      </c>
      <c r="W14" s="37"/>
      <c r="X14" s="37"/>
      <c r="Y14" s="38"/>
      <c r="Z14" s="38"/>
      <c r="AA14" s="39"/>
      <c r="AB14" s="40" t="str">
        <f>TEXT( (U15-U14+0.00000000000001),"[hh].mm.ss")</f>
        <v>00.00.00</v>
      </c>
    </row>
    <row r="15" spans="1:28" ht="18.75" thickBot="1" x14ac:dyDescent="0.3">
      <c r="A15" s="63"/>
      <c r="B15" s="91"/>
      <c r="C15" s="92"/>
      <c r="D15" s="93"/>
      <c r="E15" s="171">
        <v>0</v>
      </c>
      <c r="F15" s="172">
        <v>0</v>
      </c>
      <c r="G15" s="172">
        <v>3</v>
      </c>
      <c r="H15" s="172">
        <v>0</v>
      </c>
      <c r="I15" s="172">
        <v>1</v>
      </c>
      <c r="J15" s="172">
        <v>1</v>
      </c>
      <c r="K15" s="68"/>
      <c r="L15" s="68"/>
      <c r="M15" s="68"/>
      <c r="N15" s="68"/>
      <c r="O15" s="68"/>
      <c r="P15" s="68"/>
      <c r="Q15" s="68"/>
      <c r="R15" s="68"/>
      <c r="S15" s="69">
        <f t="shared" si="0"/>
        <v>5</v>
      </c>
      <c r="T15" s="254"/>
      <c r="U15" s="165"/>
      <c r="V15" s="41" t="s">
        <v>11</v>
      </c>
      <c r="W15" s="42"/>
      <c r="X15" s="42"/>
      <c r="Y15" s="43"/>
      <c r="Z15" s="44"/>
      <c r="AA15" s="45"/>
      <c r="AB15" s="46" t="str">
        <f>TEXT(IF($E13="","",(IF($E14="",S13/(15-(COUNTIF($E13:$R13,""))),(IF($E15="",(S13+S14)/(30-(COUNTIF($E13:$R13,"")+COUNTIF($E14:$R14,""))), (S13+S14+S15)/(45-(COUNTIF($E13:$R13,"")+COUNTIF($E14:$R14,"")+COUNTIF($E15:$R15,"")))))))),"0,00")</f>
        <v>0,38</v>
      </c>
    </row>
    <row r="16" spans="1:28" ht="15" x14ac:dyDescent="0.25">
      <c r="A16" s="60"/>
      <c r="B16" s="85"/>
      <c r="C16" s="86"/>
      <c r="D16" s="87"/>
      <c r="E16" s="70">
        <v>5</v>
      </c>
      <c r="F16" s="56">
        <v>3</v>
      </c>
      <c r="G16" s="56">
        <v>5</v>
      </c>
      <c r="H16" s="56">
        <v>0</v>
      </c>
      <c r="I16" s="56">
        <v>1</v>
      </c>
      <c r="J16" s="56">
        <v>3</v>
      </c>
      <c r="K16" s="56"/>
      <c r="L16" s="56"/>
      <c r="M16" s="56"/>
      <c r="N16" s="56"/>
      <c r="O16" s="56"/>
      <c r="P16" s="56"/>
      <c r="Q16" s="56"/>
      <c r="R16" s="56"/>
      <c r="S16" s="57">
        <f t="shared" si="0"/>
        <v>17</v>
      </c>
      <c r="T16" s="252">
        <v>12</v>
      </c>
      <c r="U16" s="58">
        <f t="shared" ref="U16" si="2">SUM(S16:S19)</f>
        <v>63</v>
      </c>
      <c r="V16" s="47">
        <f>COUNTIF($E16:$R16,0)+COUNTIF($E17:$R17,0)+COUNTIF($E18:$R18,0)+COUNTIF($E19:$R19,0)</f>
        <v>6</v>
      </c>
      <c r="W16" s="47">
        <f>COUNTIF($E16:$R16,1)+COUNTIF($E17:$R17,1)+COUNTIF($E18:$R18,1)+COUNTIF($E19:$R19,1)</f>
        <v>2</v>
      </c>
      <c r="X16" s="47">
        <f>COUNTIF($E16:$R16,2)+COUNTIF($E17:$R17,2)+COUNTIF($E18:$R18,2)+COUNTIF($E19:$R19,2)</f>
        <v>3</v>
      </c>
      <c r="Y16" s="47">
        <f>COUNTIF($E16:$R16,3)+COUNTIF($E17:$R17,3)+COUNTIF($E18:$R18,3)+COUNTIF($E19:$R19,3)</f>
        <v>5</v>
      </c>
      <c r="Z16" s="47">
        <f>COUNTIF($E16:$R16,5)+COUNTIF($E17:$R17,5)+COUNTIF($E18:$R18,5)+COUNTIF($E19:$R19,5)</f>
        <v>8</v>
      </c>
      <c r="AA16" s="48">
        <f>COUNTIF($E16:$R16,"5*")+COUNTIF($E17:$R17,"5*")+COUNTIF($E18:$R18,"5*")</f>
        <v>0</v>
      </c>
      <c r="AB16" s="49">
        <f>COUNTIF($E16:$R16,20)+COUNTIF($E17:$R17,20)+COUNTIF($E18:$R18,20)</f>
        <v>0</v>
      </c>
    </row>
    <row r="17" spans="1:28" ht="15.75" thickBot="1" x14ac:dyDescent="0.3">
      <c r="A17" s="61">
        <v>303</v>
      </c>
      <c r="B17" s="106" t="s">
        <v>42</v>
      </c>
      <c r="C17" s="107" t="s">
        <v>43</v>
      </c>
      <c r="D17" s="90" t="s">
        <v>21</v>
      </c>
      <c r="E17" s="59">
        <v>5</v>
      </c>
      <c r="F17" s="50">
        <v>2</v>
      </c>
      <c r="G17" s="50">
        <v>3</v>
      </c>
      <c r="H17" s="50">
        <v>0</v>
      </c>
      <c r="I17" s="158">
        <v>5</v>
      </c>
      <c r="J17" s="50">
        <v>3</v>
      </c>
      <c r="K17" s="50"/>
      <c r="L17" s="50"/>
      <c r="M17" s="50"/>
      <c r="N17" s="50"/>
      <c r="O17" s="50"/>
      <c r="P17" s="50"/>
      <c r="Q17" s="50"/>
      <c r="R17" s="50"/>
      <c r="S17" s="51">
        <f t="shared" si="0"/>
        <v>18</v>
      </c>
      <c r="T17" s="253"/>
      <c r="U17" s="52"/>
      <c r="V17" s="53"/>
      <c r="W17" s="53"/>
      <c r="X17" s="53"/>
      <c r="Y17" s="53"/>
      <c r="Z17" s="53"/>
      <c r="AA17" s="54"/>
      <c r="AB17" s="55"/>
    </row>
    <row r="18" spans="1:28" ht="18.75" thickBot="1" x14ac:dyDescent="0.3">
      <c r="A18" s="62"/>
      <c r="B18" s="88"/>
      <c r="C18" s="89"/>
      <c r="D18" s="90"/>
      <c r="E18" s="71">
        <v>0</v>
      </c>
      <c r="F18" s="72">
        <v>3</v>
      </c>
      <c r="G18" s="72">
        <v>5</v>
      </c>
      <c r="H18" s="72">
        <v>0</v>
      </c>
      <c r="I18" s="72">
        <v>2</v>
      </c>
      <c r="J18" s="72">
        <v>5</v>
      </c>
      <c r="K18" s="72"/>
      <c r="L18" s="72"/>
      <c r="M18" s="72"/>
      <c r="N18" s="72"/>
      <c r="O18" s="72"/>
      <c r="P18" s="72"/>
      <c r="Q18" s="72"/>
      <c r="R18" s="72"/>
      <c r="S18" s="73">
        <f t="shared" si="0"/>
        <v>15</v>
      </c>
      <c r="T18" s="253"/>
      <c r="U18" s="165"/>
      <c r="V18" s="36" t="s">
        <v>3</v>
      </c>
      <c r="W18" s="37"/>
      <c r="X18" s="37"/>
      <c r="Y18" s="38"/>
      <c r="Z18" s="38"/>
      <c r="AA18" s="39"/>
      <c r="AB18" s="40" t="str">
        <f>TEXT( (U19-U18+0.00000000000001),"[hh].mm.ss")</f>
        <v>00.00.00</v>
      </c>
    </row>
    <row r="19" spans="1:28" ht="18.75" thickBot="1" x14ac:dyDescent="0.3">
      <c r="A19" s="63"/>
      <c r="B19" s="91"/>
      <c r="C19" s="92"/>
      <c r="D19" s="93"/>
      <c r="E19" s="67">
        <v>0</v>
      </c>
      <c r="F19" s="68">
        <v>1</v>
      </c>
      <c r="G19" s="68">
        <v>5</v>
      </c>
      <c r="H19" s="68">
        <v>0</v>
      </c>
      <c r="I19" s="68">
        <v>2</v>
      </c>
      <c r="J19" s="68">
        <v>5</v>
      </c>
      <c r="K19" s="68"/>
      <c r="L19" s="68"/>
      <c r="M19" s="68"/>
      <c r="N19" s="68"/>
      <c r="O19" s="68"/>
      <c r="P19" s="68"/>
      <c r="Q19" s="68"/>
      <c r="R19" s="68"/>
      <c r="S19" s="69">
        <f t="shared" si="0"/>
        <v>13</v>
      </c>
      <c r="T19" s="254"/>
      <c r="U19" s="165"/>
      <c r="V19" s="41" t="s">
        <v>11</v>
      </c>
      <c r="W19" s="42"/>
      <c r="X19" s="42"/>
      <c r="Y19" s="43"/>
      <c r="Z19" s="44"/>
      <c r="AA19" s="45"/>
      <c r="AB19" s="46" t="str">
        <f>TEXT(IF($E17="","",(IF($E18="",S17/(15-(COUNTIF($E17:$R17,""))),(IF($E19="",(S17+S18)/(30-(COUNTIF($E17:$R17,"")+COUNTIF($E18:$R18,""))), (S17+S18+S19)/(45-(COUNTIF($E17:$R17,"")+COUNTIF($E18:$R18,"")+COUNTIF($E19:$R19,"")))))))),"0,00")</f>
        <v>2,19</v>
      </c>
    </row>
    <row r="20" spans="1:28" ht="15" x14ac:dyDescent="0.25">
      <c r="A20" s="60"/>
      <c r="B20" s="85"/>
      <c r="C20" s="86"/>
      <c r="D20" s="87"/>
      <c r="E20" s="70">
        <v>0</v>
      </c>
      <c r="F20" s="56">
        <v>0</v>
      </c>
      <c r="G20" s="56">
        <v>0</v>
      </c>
      <c r="H20" s="56">
        <v>0</v>
      </c>
      <c r="I20" s="56">
        <v>1</v>
      </c>
      <c r="J20" s="56">
        <v>0</v>
      </c>
      <c r="K20" s="56"/>
      <c r="L20" s="56"/>
      <c r="M20" s="56"/>
      <c r="N20" s="56"/>
      <c r="O20" s="56"/>
      <c r="P20" s="56"/>
      <c r="Q20" s="56"/>
      <c r="R20" s="56"/>
      <c r="S20" s="57">
        <f t="shared" si="0"/>
        <v>1</v>
      </c>
      <c r="T20" s="252">
        <v>4</v>
      </c>
      <c r="U20" s="58">
        <f t="shared" ref="U20" si="3">SUM(S20:S23)</f>
        <v>12</v>
      </c>
      <c r="V20" s="47">
        <f>COUNTIF($E20:$R20,0)+COUNTIF($E21:$R21,0)+COUNTIF($E22:$R22,0)+COUNTIF($E23:$R23,0)</f>
        <v>18</v>
      </c>
      <c r="W20" s="47">
        <f>COUNTIF($E20:$R20,1)+COUNTIF($E21:$R21,1)+COUNTIF($E22:$R22,1)+COUNTIF($E23:$R23,1)</f>
        <v>4</v>
      </c>
      <c r="X20" s="47">
        <f>COUNTIF($E20:$R20,2)+COUNTIF($E21:$R21,2)+COUNTIF($E22:$R22,2)+COUNTIF($E23:$R23,2)</f>
        <v>0</v>
      </c>
      <c r="Y20" s="47">
        <f>COUNTIF($E20:$R20,3)+COUNTIF($E21:$R21,3)+COUNTIF($E22:$R22,3)+COUNTIF($E23:$R23,3)</f>
        <v>1</v>
      </c>
      <c r="Z20" s="47">
        <f>COUNTIF($E20:$R20,5)+COUNTIF($E21:$R21,5)+COUNTIF($E22:$R22,5)+COUNTIF($E23:$R23,5)</f>
        <v>1</v>
      </c>
      <c r="AA20" s="48">
        <f>COUNTIF($E20:$R20,"5*")+COUNTIF($E21:$R21,"5*")+COUNTIF($E22:$R22,"5*")</f>
        <v>0</v>
      </c>
      <c r="AB20" s="49">
        <f>COUNTIF($E20:$R20,20)+COUNTIF($E21:$R21,20)+COUNTIF($E22:$R22,20)</f>
        <v>0</v>
      </c>
    </row>
    <row r="21" spans="1:28" ht="15.75" thickBot="1" x14ac:dyDescent="0.3">
      <c r="A21" s="61">
        <v>304</v>
      </c>
      <c r="B21" s="106" t="s">
        <v>44</v>
      </c>
      <c r="C21" s="107" t="s">
        <v>32</v>
      </c>
      <c r="D21" s="90" t="s">
        <v>21</v>
      </c>
      <c r="E21" s="59">
        <v>0</v>
      </c>
      <c r="F21" s="50">
        <v>0</v>
      </c>
      <c r="G21" s="50">
        <v>0</v>
      </c>
      <c r="H21" s="50">
        <v>0</v>
      </c>
      <c r="I21" s="50">
        <v>5</v>
      </c>
      <c r="J21" s="50">
        <v>0</v>
      </c>
      <c r="K21" s="50"/>
      <c r="L21" s="50"/>
      <c r="M21" s="50"/>
      <c r="N21" s="50"/>
      <c r="O21" s="50"/>
      <c r="P21" s="50"/>
      <c r="Q21" s="50"/>
      <c r="R21" s="50"/>
      <c r="S21" s="51">
        <f t="shared" si="0"/>
        <v>5</v>
      </c>
      <c r="T21" s="253"/>
      <c r="U21" s="52"/>
      <c r="V21" s="53"/>
      <c r="W21" s="53"/>
      <c r="X21" s="53"/>
      <c r="Y21" s="53"/>
      <c r="Z21" s="53"/>
      <c r="AA21" s="54"/>
      <c r="AB21" s="55"/>
    </row>
    <row r="22" spans="1:28" ht="18.75" thickBot="1" x14ac:dyDescent="0.3">
      <c r="A22" s="62"/>
      <c r="B22" s="88"/>
      <c r="C22" s="89"/>
      <c r="D22" s="90"/>
      <c r="E22" s="71">
        <v>0</v>
      </c>
      <c r="F22" s="72">
        <v>0</v>
      </c>
      <c r="G22" s="72">
        <v>1</v>
      </c>
      <c r="H22" s="72">
        <v>0</v>
      </c>
      <c r="I22" s="72">
        <v>1</v>
      </c>
      <c r="J22" s="72">
        <v>0</v>
      </c>
      <c r="K22" s="72"/>
      <c r="L22" s="72"/>
      <c r="M22" s="72"/>
      <c r="N22" s="72"/>
      <c r="O22" s="72"/>
      <c r="P22" s="72"/>
      <c r="Q22" s="72"/>
      <c r="R22" s="72"/>
      <c r="S22" s="73">
        <f t="shared" si="0"/>
        <v>2</v>
      </c>
      <c r="T22" s="253"/>
      <c r="U22" s="165"/>
      <c r="V22" s="36" t="s">
        <v>3</v>
      </c>
      <c r="W22" s="37"/>
      <c r="X22" s="37"/>
      <c r="Y22" s="38"/>
      <c r="Z22" s="38"/>
      <c r="AA22" s="39"/>
      <c r="AB22" s="40" t="str">
        <f>TEXT( (U23-U22+0.00000000000001),"[hh].mm.ss")</f>
        <v>00.00.00</v>
      </c>
    </row>
    <row r="23" spans="1:28" ht="18.75" thickBot="1" x14ac:dyDescent="0.3">
      <c r="A23" s="63"/>
      <c r="B23" s="91"/>
      <c r="C23" s="92"/>
      <c r="D23" s="93"/>
      <c r="E23" s="67">
        <v>0</v>
      </c>
      <c r="F23" s="68">
        <v>0</v>
      </c>
      <c r="G23" s="68">
        <v>1</v>
      </c>
      <c r="H23" s="68">
        <v>0</v>
      </c>
      <c r="I23" s="68">
        <v>3</v>
      </c>
      <c r="J23" s="68">
        <v>0</v>
      </c>
      <c r="K23" s="68"/>
      <c r="L23" s="68"/>
      <c r="M23" s="68"/>
      <c r="N23" s="68"/>
      <c r="O23" s="68"/>
      <c r="P23" s="68"/>
      <c r="Q23" s="68"/>
      <c r="R23" s="68"/>
      <c r="S23" s="69">
        <f t="shared" si="0"/>
        <v>4</v>
      </c>
      <c r="T23" s="254"/>
      <c r="U23" s="165"/>
      <c r="V23" s="41" t="s">
        <v>11</v>
      </c>
      <c r="W23" s="42"/>
      <c r="X23" s="42"/>
      <c r="Y23" s="43"/>
      <c r="Z23" s="44"/>
      <c r="AA23" s="45"/>
      <c r="AB23" s="46" t="str">
        <f>TEXT(IF($E21="","",(IF($E22="",S21/(15-(COUNTIF($E21:$R21,""))),(IF($E23="",(S21+S22)/(30-(COUNTIF($E21:$R21,"")+COUNTIF($E22:$R22,""))), (S21+S22+S23)/(45-(COUNTIF($E21:$R21,"")+COUNTIF($E22:$R22,"")+COUNTIF($E23:$R23,"")))))))),"0,00")</f>
        <v>0,52</v>
      </c>
    </row>
    <row r="24" spans="1:28" ht="15" x14ac:dyDescent="0.25">
      <c r="A24" s="60"/>
      <c r="B24" s="85"/>
      <c r="C24" s="86"/>
      <c r="D24" s="87"/>
      <c r="E24" s="70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/>
      <c r="L24" s="56"/>
      <c r="M24" s="56"/>
      <c r="N24" s="56"/>
      <c r="O24" s="56"/>
      <c r="P24" s="56"/>
      <c r="Q24" s="56"/>
      <c r="R24" s="56"/>
      <c r="S24" s="57">
        <f t="shared" si="0"/>
        <v>0</v>
      </c>
      <c r="T24" s="252">
        <v>2</v>
      </c>
      <c r="U24" s="58">
        <f t="shared" ref="U24" si="4">SUM(S24:S27)</f>
        <v>1</v>
      </c>
      <c r="V24" s="47">
        <f>COUNTIF($E24:$R24,0)+COUNTIF($E25:$R25,0)+COUNTIF($E26:$R26,0)+COUNTIF($E27:$R27,0)</f>
        <v>23</v>
      </c>
      <c r="W24" s="47">
        <f>COUNTIF($E24:$R24,1)+COUNTIF($E25:$R25,1)+COUNTIF($E26:$R26,1)+COUNTIF($E27:$R27,1)</f>
        <v>1</v>
      </c>
      <c r="X24" s="47">
        <f>COUNTIF($E24:$R24,2)+COUNTIF($E25:$R25,2)+COUNTIF($E26:$R26,2)+COUNTIF($E27:$R27,2)</f>
        <v>0</v>
      </c>
      <c r="Y24" s="47">
        <f>COUNTIF($E24:$R24,3)+COUNTIF($E25:$R25,3)+COUNTIF($E26:$R26,3)+COUNTIF($E27:$R27,3)</f>
        <v>0</v>
      </c>
      <c r="Z24" s="47">
        <f>COUNTIF($E24:$R24,5)+COUNTIF($E25:$R25,5)+COUNTIF($E26:$R26,5)+COUNTIF($E27:$R27,5)</f>
        <v>0</v>
      </c>
      <c r="AA24" s="48">
        <f>COUNTIF($E24:$R24,"5*")+COUNTIF($E25:$R25,"5*")+COUNTIF($E26:$R26,"5*")</f>
        <v>0</v>
      </c>
      <c r="AB24" s="49">
        <f>COUNTIF($E24:$R24,20)+COUNTIF($E25:$R25,20)+COUNTIF($E26:$R26,20)</f>
        <v>0</v>
      </c>
    </row>
    <row r="25" spans="1:28" ht="15.75" thickBot="1" x14ac:dyDescent="0.3">
      <c r="A25" s="61">
        <v>305</v>
      </c>
      <c r="B25" s="106" t="s">
        <v>45</v>
      </c>
      <c r="C25" s="107" t="s">
        <v>46</v>
      </c>
      <c r="D25" s="90" t="s">
        <v>21</v>
      </c>
      <c r="E25" s="59">
        <v>0</v>
      </c>
      <c r="F25" s="50">
        <v>0</v>
      </c>
      <c r="G25" s="50">
        <v>0</v>
      </c>
      <c r="H25" s="50">
        <v>0</v>
      </c>
      <c r="I25" s="50">
        <v>1</v>
      </c>
      <c r="J25" s="50">
        <v>0</v>
      </c>
      <c r="K25" s="50"/>
      <c r="L25" s="50"/>
      <c r="M25" s="50"/>
      <c r="N25" s="50"/>
      <c r="O25" s="50"/>
      <c r="P25" s="50"/>
      <c r="Q25" s="50"/>
      <c r="R25" s="50"/>
      <c r="S25" s="51">
        <f t="shared" si="0"/>
        <v>1</v>
      </c>
      <c r="T25" s="253"/>
      <c r="U25" s="52"/>
      <c r="V25" s="53"/>
      <c r="W25" s="53"/>
      <c r="X25" s="53"/>
      <c r="Y25" s="53"/>
      <c r="Z25" s="53"/>
      <c r="AA25" s="54"/>
      <c r="AB25" s="55"/>
    </row>
    <row r="26" spans="1:28" ht="18.75" thickBot="1" x14ac:dyDescent="0.3">
      <c r="A26" s="62"/>
      <c r="B26" s="88"/>
      <c r="C26" s="89"/>
      <c r="D26" s="90"/>
      <c r="E26" s="71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/>
      <c r="L26" s="72"/>
      <c r="M26" s="72"/>
      <c r="N26" s="72"/>
      <c r="O26" s="72"/>
      <c r="P26" s="72"/>
      <c r="Q26" s="72"/>
      <c r="R26" s="72"/>
      <c r="S26" s="73">
        <f t="shared" si="0"/>
        <v>0</v>
      </c>
      <c r="T26" s="253"/>
      <c r="U26" s="165"/>
      <c r="V26" s="36" t="s">
        <v>3</v>
      </c>
      <c r="W26" s="37"/>
      <c r="X26" s="37"/>
      <c r="Y26" s="38"/>
      <c r="Z26" s="38"/>
      <c r="AA26" s="39"/>
      <c r="AB26" s="40" t="str">
        <f>TEXT( (U27-U26+0.00000000000001),"[hh].mm.ss")</f>
        <v>00.00.00</v>
      </c>
    </row>
    <row r="27" spans="1:28" ht="18.75" thickBot="1" x14ac:dyDescent="0.3">
      <c r="A27" s="63"/>
      <c r="B27" s="91"/>
      <c r="C27" s="92"/>
      <c r="D27" s="93"/>
      <c r="E27" s="74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/>
      <c r="L27" s="75"/>
      <c r="M27" s="75"/>
      <c r="N27" s="75"/>
      <c r="O27" s="75"/>
      <c r="P27" s="75"/>
      <c r="Q27" s="75"/>
      <c r="R27" s="75"/>
      <c r="S27" s="76">
        <f t="shared" si="0"/>
        <v>0</v>
      </c>
      <c r="T27" s="254"/>
      <c r="U27" s="165"/>
      <c r="V27" s="41" t="s">
        <v>11</v>
      </c>
      <c r="W27" s="42"/>
      <c r="X27" s="42"/>
      <c r="Y27" s="43"/>
      <c r="Z27" s="44"/>
      <c r="AA27" s="45"/>
      <c r="AB27" s="46" t="str">
        <f>TEXT(IF($E25="","",(IF($E26="",S25/(15-(COUNTIF($E25:$R25,""))),(IF($E27="",(S25+S26)/(30-(COUNTIF($E25:$R25,"")+COUNTIF($E26:$R26,""))), (S25+S26+S27)/(45-(COUNTIF($E25:$R25,"")+COUNTIF($E26:$R26,"")+COUNTIF($E27:$R27,"")))))))),"0,00")</f>
        <v>0,05</v>
      </c>
    </row>
    <row r="28" spans="1:28" ht="15" x14ac:dyDescent="0.25">
      <c r="A28" s="60"/>
      <c r="B28" s="85"/>
      <c r="C28" s="86"/>
      <c r="D28" s="87"/>
      <c r="E28" s="70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/>
      <c r="L28" s="56"/>
      <c r="M28" s="56"/>
      <c r="N28" s="56"/>
      <c r="O28" s="56"/>
      <c r="P28" s="56"/>
      <c r="Q28" s="56"/>
      <c r="R28" s="56"/>
      <c r="S28" s="57">
        <f t="shared" si="0"/>
        <v>0</v>
      </c>
      <c r="T28" s="252">
        <v>1</v>
      </c>
      <c r="U28" s="58">
        <f t="shared" ref="U28" si="5">SUM(S28:S31)</f>
        <v>1</v>
      </c>
      <c r="V28" s="47">
        <f>COUNTIF($E28:$R28,0)+COUNTIF($E29:$R29,0)+COUNTIF($E30:$R30,0)+COUNTIF($E31:$R31,0)</f>
        <v>23</v>
      </c>
      <c r="W28" s="47">
        <f>COUNTIF($E28:$R28,1)+COUNTIF($E29:$R29,1)+COUNTIF($E30:$R30,1)+COUNTIF($E31:$R31,1)</f>
        <v>1</v>
      </c>
      <c r="X28" s="47">
        <f>COUNTIF($E28:$R28,2)+COUNTIF($E29:$R29,2)+COUNTIF($E30:$R30,2)+COUNTIF($E31:$R31,2)</f>
        <v>0</v>
      </c>
      <c r="Y28" s="47">
        <f>COUNTIF($E28:$R28,3)+COUNTIF($E29:$R29,3)+COUNTIF($E30:$R30,3)+COUNTIF($E31:$R31,3)</f>
        <v>0</v>
      </c>
      <c r="Z28" s="47">
        <f>COUNTIF($E28:$R28,5)+COUNTIF($E29:$R29,5)+COUNTIF($E30:$R30,5)+COUNTIF($E31:$R31,5)</f>
        <v>0</v>
      </c>
      <c r="AA28" s="48">
        <f>COUNTIF($E28:$R28,"5*")+COUNTIF($E29:$R29,"5*")+COUNTIF($E30:$R30,"5*")</f>
        <v>0</v>
      </c>
      <c r="AB28" s="49">
        <f>COUNTIF($E28:$R28,20)+COUNTIF($E29:$R29,20)+COUNTIF($E30:$R30,20)</f>
        <v>0</v>
      </c>
    </row>
    <row r="29" spans="1:28" ht="15.75" thickBot="1" x14ac:dyDescent="0.3">
      <c r="A29" s="61">
        <v>306</v>
      </c>
      <c r="B29" s="106" t="s">
        <v>47</v>
      </c>
      <c r="C29" s="107" t="s">
        <v>48</v>
      </c>
      <c r="D29" s="90" t="s">
        <v>65</v>
      </c>
      <c r="E29" s="59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/>
      <c r="L29" s="50"/>
      <c r="M29" s="50"/>
      <c r="N29" s="50"/>
      <c r="O29" s="50"/>
      <c r="P29" s="50"/>
      <c r="Q29" s="50"/>
      <c r="R29" s="50"/>
      <c r="S29" s="51">
        <f t="shared" si="0"/>
        <v>0</v>
      </c>
      <c r="T29" s="253"/>
      <c r="U29" s="52"/>
      <c r="V29" s="53"/>
      <c r="W29" s="53"/>
      <c r="X29" s="53"/>
      <c r="Y29" s="53"/>
      <c r="Z29" s="53"/>
      <c r="AA29" s="54"/>
      <c r="AB29" s="55"/>
    </row>
    <row r="30" spans="1:28" ht="18.75" thickBot="1" x14ac:dyDescent="0.3">
      <c r="A30" s="62"/>
      <c r="B30" s="88"/>
      <c r="C30" s="89"/>
      <c r="D30" s="90"/>
      <c r="E30" s="71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/>
      <c r="L30" s="72"/>
      <c r="M30" s="72"/>
      <c r="N30" s="72"/>
      <c r="O30" s="72"/>
      <c r="P30" s="72"/>
      <c r="Q30" s="72"/>
      <c r="R30" s="72"/>
      <c r="S30" s="73">
        <f t="shared" si="0"/>
        <v>0</v>
      </c>
      <c r="T30" s="253"/>
      <c r="U30" s="165"/>
      <c r="V30" s="36" t="s">
        <v>3</v>
      </c>
      <c r="W30" s="37"/>
      <c r="X30" s="37"/>
      <c r="Y30" s="38"/>
      <c r="Z30" s="38"/>
      <c r="AA30" s="39"/>
      <c r="AB30" s="40" t="str">
        <f>TEXT( (U31-U30+0.00000000000001),"[hh].mm.ss")</f>
        <v>00.00.00</v>
      </c>
    </row>
    <row r="31" spans="1:28" ht="18.75" thickBot="1" x14ac:dyDescent="0.3">
      <c r="A31" s="63"/>
      <c r="B31" s="91"/>
      <c r="C31" s="92"/>
      <c r="D31" s="93"/>
      <c r="E31" s="67">
        <v>0</v>
      </c>
      <c r="F31" s="68">
        <v>0</v>
      </c>
      <c r="G31" s="68">
        <v>1</v>
      </c>
      <c r="H31" s="68">
        <v>0</v>
      </c>
      <c r="I31" s="68">
        <v>0</v>
      </c>
      <c r="J31" s="68">
        <v>0</v>
      </c>
      <c r="K31" s="68"/>
      <c r="L31" s="68"/>
      <c r="M31" s="68"/>
      <c r="N31" s="68"/>
      <c r="O31" s="68"/>
      <c r="P31" s="68"/>
      <c r="Q31" s="68"/>
      <c r="R31" s="68"/>
      <c r="S31" s="69">
        <f t="shared" si="0"/>
        <v>1</v>
      </c>
      <c r="T31" s="254"/>
      <c r="U31" s="165"/>
      <c r="V31" s="41" t="s">
        <v>11</v>
      </c>
      <c r="W31" s="42"/>
      <c r="X31" s="42"/>
      <c r="Y31" s="43"/>
      <c r="Z31" s="44"/>
      <c r="AA31" s="45"/>
      <c r="AB31" s="46" t="str">
        <f>TEXT(IF($E29="","",(IF($E30="",S29/(15-(COUNTIF($E29:$R29,""))),(IF($E31="",(S29+S30)/(30-(COUNTIF($E29:$R29,"")+COUNTIF($E30:$R30,""))), (S29+S30+S31)/(45-(COUNTIF($E29:$R29,"")+COUNTIF($E30:$R30,"")+COUNTIF($E31:$R31,"")))))))),"0,00")</f>
        <v>0,05</v>
      </c>
    </row>
    <row r="32" spans="1:28" ht="15" x14ac:dyDescent="0.25">
      <c r="A32" s="60"/>
      <c r="B32" s="85"/>
      <c r="C32" s="86"/>
      <c r="D32" s="87"/>
      <c r="E32" s="70">
        <v>0</v>
      </c>
      <c r="F32" s="56">
        <v>2</v>
      </c>
      <c r="G32" s="56">
        <v>5</v>
      </c>
      <c r="H32" s="108">
        <v>0</v>
      </c>
      <c r="I32" s="56">
        <v>1</v>
      </c>
      <c r="J32" s="56">
        <v>1</v>
      </c>
      <c r="K32" s="56"/>
      <c r="L32" s="56"/>
      <c r="M32" s="56"/>
      <c r="N32" s="56"/>
      <c r="O32" s="56"/>
      <c r="P32" s="56"/>
      <c r="Q32" s="56"/>
      <c r="R32" s="56"/>
      <c r="S32" s="57">
        <f t="shared" si="0"/>
        <v>9</v>
      </c>
      <c r="T32" s="252">
        <v>9</v>
      </c>
      <c r="U32" s="58">
        <f t="shared" ref="U32" si="6">SUM(S32:S35)</f>
        <v>24</v>
      </c>
      <c r="V32" s="47">
        <f>COUNTIF($E32:$R32,0)+COUNTIF($E33:$R33,0)+COUNTIF($E34:$R34,0)+COUNTIF($E35:$R35,0)</f>
        <v>11</v>
      </c>
      <c r="W32" s="47">
        <f>COUNTIF($E32:$R32,1)+COUNTIF($E33:$R33,1)+COUNTIF($E34:$R34,1)+COUNTIF($E35:$R35,1)</f>
        <v>8</v>
      </c>
      <c r="X32" s="47">
        <f>COUNTIF($E32:$R32,2)+COUNTIF($E33:$R33,2)+COUNTIF($E34:$R34,2)+COUNTIF($E35:$R35,2)</f>
        <v>1</v>
      </c>
      <c r="Y32" s="47">
        <f>COUNTIF($E32:$R32,3)+COUNTIF($E33:$R33,3)+COUNTIF($E34:$R34,3)+COUNTIF($E35:$R35,3)</f>
        <v>3</v>
      </c>
      <c r="Z32" s="47">
        <f>COUNTIF($E32:$R32,5)+COUNTIF($E33:$R33,5)+COUNTIF($E34:$R34,5)+COUNTIF($E35:$R35,5)</f>
        <v>1</v>
      </c>
      <c r="AA32" s="48">
        <f>COUNTIF($E32:$R32,"5*")+COUNTIF($E33:$R33,"5*")+COUNTIF($E34:$R34,"5*")</f>
        <v>0</v>
      </c>
      <c r="AB32" s="49">
        <f>COUNTIF($E32:$R32,20)+COUNTIF($E33:$R33,20)+COUNTIF($E34:$R34,20)</f>
        <v>0</v>
      </c>
    </row>
    <row r="33" spans="1:28" ht="15.75" thickBot="1" x14ac:dyDescent="0.3">
      <c r="A33" s="61">
        <v>307</v>
      </c>
      <c r="B33" s="106" t="s">
        <v>49</v>
      </c>
      <c r="C33" s="107" t="s">
        <v>43</v>
      </c>
      <c r="D33" s="90" t="s">
        <v>21</v>
      </c>
      <c r="E33" s="59">
        <v>0</v>
      </c>
      <c r="F33" s="50">
        <v>1</v>
      </c>
      <c r="G33" s="50">
        <v>3</v>
      </c>
      <c r="H33" s="50">
        <v>0</v>
      </c>
      <c r="I33" s="50">
        <v>1</v>
      </c>
      <c r="J33" s="50">
        <v>1</v>
      </c>
      <c r="K33" s="50"/>
      <c r="L33" s="50"/>
      <c r="M33" s="50"/>
      <c r="N33" s="50"/>
      <c r="O33" s="50"/>
      <c r="P33" s="50"/>
      <c r="Q33" s="50"/>
      <c r="R33" s="50"/>
      <c r="S33" s="51">
        <f t="shared" si="0"/>
        <v>6</v>
      </c>
      <c r="T33" s="253"/>
      <c r="U33" s="52"/>
      <c r="V33" s="53"/>
      <c r="W33" s="53"/>
      <c r="X33" s="53"/>
      <c r="Y33" s="53"/>
      <c r="Z33" s="53"/>
      <c r="AA33" s="54"/>
      <c r="AB33" s="55"/>
    </row>
    <row r="34" spans="1:28" ht="18.75" thickBot="1" x14ac:dyDescent="0.3">
      <c r="A34" s="62"/>
      <c r="B34" s="88"/>
      <c r="C34" s="89"/>
      <c r="D34" s="90"/>
      <c r="E34" s="71">
        <v>0</v>
      </c>
      <c r="F34" s="72">
        <v>0</v>
      </c>
      <c r="G34" s="72">
        <v>3</v>
      </c>
      <c r="H34" s="72">
        <v>0</v>
      </c>
      <c r="I34" s="72">
        <v>1</v>
      </c>
      <c r="J34" s="72">
        <v>0</v>
      </c>
      <c r="K34" s="72"/>
      <c r="L34" s="72"/>
      <c r="M34" s="72"/>
      <c r="N34" s="72"/>
      <c r="O34" s="72"/>
      <c r="P34" s="72"/>
      <c r="Q34" s="72"/>
      <c r="R34" s="72"/>
      <c r="S34" s="73">
        <f t="shared" si="0"/>
        <v>4</v>
      </c>
      <c r="T34" s="253"/>
      <c r="U34" s="165"/>
      <c r="V34" s="36" t="s">
        <v>3</v>
      </c>
      <c r="W34" s="37"/>
      <c r="X34" s="37"/>
      <c r="Y34" s="38"/>
      <c r="Z34" s="38"/>
      <c r="AA34" s="39"/>
      <c r="AB34" s="40" t="str">
        <f>TEXT( (U35-U34+0.00000000000001),"[hh].mm.ss")</f>
        <v>00.00.00</v>
      </c>
    </row>
    <row r="35" spans="1:28" ht="18.75" thickBot="1" x14ac:dyDescent="0.3">
      <c r="A35" s="63"/>
      <c r="B35" s="91"/>
      <c r="C35" s="92"/>
      <c r="D35" s="93"/>
      <c r="E35" s="67">
        <v>0</v>
      </c>
      <c r="F35" s="68">
        <v>1</v>
      </c>
      <c r="G35" s="68">
        <v>3</v>
      </c>
      <c r="H35" s="68">
        <v>0</v>
      </c>
      <c r="I35" s="68">
        <v>1</v>
      </c>
      <c r="J35" s="68">
        <v>0</v>
      </c>
      <c r="K35" s="68"/>
      <c r="L35" s="68"/>
      <c r="M35" s="68"/>
      <c r="N35" s="68"/>
      <c r="O35" s="68"/>
      <c r="P35" s="68"/>
      <c r="Q35" s="68"/>
      <c r="R35" s="68"/>
      <c r="S35" s="69">
        <f t="shared" si="0"/>
        <v>5</v>
      </c>
      <c r="T35" s="254"/>
      <c r="U35" s="165"/>
      <c r="V35" s="41" t="s">
        <v>11</v>
      </c>
      <c r="W35" s="42"/>
      <c r="X35" s="42"/>
      <c r="Y35" s="43"/>
      <c r="Z35" s="44"/>
      <c r="AA35" s="45"/>
      <c r="AB35" s="46" t="str">
        <f>TEXT(IF($E33="","",(IF($E34="",S33/(15-(COUNTIF($E33:$R33,""))),(IF($E35="",(S33+S34)/(30-(COUNTIF($E33:$R33,"")+COUNTIF($E34:$R34,""))), (S33+S34+S35)/(45-(COUNTIF($E33:$R33,"")+COUNTIF($E34:$R34,"")+COUNTIF($E35:$R35,"")))))))),"0,00")</f>
        <v>0,71</v>
      </c>
    </row>
    <row r="36" spans="1:28" ht="15" x14ac:dyDescent="0.25">
      <c r="A36" s="60"/>
      <c r="B36" s="85"/>
      <c r="C36" s="86"/>
      <c r="D36" s="87"/>
      <c r="E36" s="70">
        <v>5</v>
      </c>
      <c r="F36" s="56">
        <v>5</v>
      </c>
      <c r="G36" s="56">
        <v>5</v>
      </c>
      <c r="H36" s="56">
        <v>0</v>
      </c>
      <c r="I36" s="56">
        <v>1</v>
      </c>
      <c r="J36" s="56">
        <v>1</v>
      </c>
      <c r="K36" s="56"/>
      <c r="L36" s="56"/>
      <c r="M36" s="56"/>
      <c r="N36" s="56"/>
      <c r="O36" s="56"/>
      <c r="P36" s="56"/>
      <c r="Q36" s="56"/>
      <c r="R36" s="56"/>
      <c r="S36" s="57">
        <f t="shared" si="0"/>
        <v>17</v>
      </c>
      <c r="T36" s="252">
        <v>13</v>
      </c>
      <c r="U36" s="58">
        <f t="shared" ref="U36" si="7">SUM(S36:S39)</f>
        <v>71</v>
      </c>
      <c r="V36" s="47">
        <f>COUNTIF($E36:$R36,0)+COUNTIF($E37:$R37,0)+COUNTIF($E38:$R38,0)+COUNTIF($E39:$R39,0)</f>
        <v>5</v>
      </c>
      <c r="W36" s="47">
        <f>COUNTIF($E36:$R36,1)+COUNTIF($E37:$R37,1)+COUNTIF($E38:$R38,1)+COUNTIF($E39:$R39,1)</f>
        <v>4</v>
      </c>
      <c r="X36" s="47">
        <f>COUNTIF($E36:$R36,2)+COUNTIF($E37:$R37,2)+COUNTIF($E38:$R38,2)+COUNTIF($E39:$R39,2)</f>
        <v>2</v>
      </c>
      <c r="Y36" s="47">
        <f>COUNTIF($E36:$R36,3)+COUNTIF($E37:$R37,3)+COUNTIF($E38:$R38,3)+COUNTIF($E39:$R39,3)</f>
        <v>1</v>
      </c>
      <c r="Z36" s="47">
        <f>COUNTIF($E36:$R36,5)+COUNTIF($E37:$R37,5)+COUNTIF($E38:$R38,5)+COUNTIF($E39:$R39,5)</f>
        <v>12</v>
      </c>
      <c r="AA36" s="48">
        <f>COUNTIF($E36:$R36,"5*")+COUNTIF($E37:$R37,"5*")+COUNTIF($E38:$R38,"5*")</f>
        <v>0</v>
      </c>
      <c r="AB36" s="49">
        <f>COUNTIF($E36:$R36,20)+COUNTIF($E37:$R37,20)+COUNTIF($E38:$R38,20)</f>
        <v>0</v>
      </c>
    </row>
    <row r="37" spans="1:28" ht="15.75" thickBot="1" x14ac:dyDescent="0.3">
      <c r="A37" s="61">
        <v>308</v>
      </c>
      <c r="B37" s="106" t="s">
        <v>50</v>
      </c>
      <c r="C37" s="107" t="s">
        <v>51</v>
      </c>
      <c r="D37" s="90" t="s">
        <v>21</v>
      </c>
      <c r="E37" s="59">
        <v>5</v>
      </c>
      <c r="F37" s="50">
        <v>5</v>
      </c>
      <c r="G37" s="50">
        <v>5</v>
      </c>
      <c r="H37" s="50">
        <v>0</v>
      </c>
      <c r="I37" s="158">
        <v>2</v>
      </c>
      <c r="J37" s="50">
        <v>1</v>
      </c>
      <c r="K37" s="50"/>
      <c r="L37" s="50"/>
      <c r="M37" s="50"/>
      <c r="N37" s="50"/>
      <c r="O37" s="50"/>
      <c r="P37" s="50"/>
      <c r="Q37" s="50"/>
      <c r="R37" s="50"/>
      <c r="S37" s="51">
        <f t="shared" si="0"/>
        <v>18</v>
      </c>
      <c r="T37" s="253"/>
      <c r="U37" s="52"/>
      <c r="V37" s="53"/>
      <c r="W37" s="53"/>
      <c r="X37" s="53"/>
      <c r="Y37" s="53"/>
      <c r="Z37" s="53"/>
      <c r="AA37" s="54"/>
      <c r="AB37" s="55"/>
    </row>
    <row r="38" spans="1:28" ht="18.75" thickBot="1" x14ac:dyDescent="0.3">
      <c r="A38" s="62"/>
      <c r="B38" s="88"/>
      <c r="C38" s="89"/>
      <c r="D38" s="90"/>
      <c r="E38" s="71">
        <v>5</v>
      </c>
      <c r="F38" s="72">
        <v>5</v>
      </c>
      <c r="G38" s="72">
        <v>5</v>
      </c>
      <c r="H38" s="72">
        <v>0</v>
      </c>
      <c r="I38" s="72">
        <v>1</v>
      </c>
      <c r="J38" s="72">
        <v>0</v>
      </c>
      <c r="K38" s="72"/>
      <c r="L38" s="72"/>
      <c r="M38" s="72"/>
      <c r="N38" s="72"/>
      <c r="O38" s="72"/>
      <c r="P38" s="72"/>
      <c r="Q38" s="72"/>
      <c r="R38" s="72"/>
      <c r="S38" s="73">
        <f t="shared" si="0"/>
        <v>16</v>
      </c>
      <c r="T38" s="253"/>
      <c r="U38" s="165"/>
      <c r="V38" s="36" t="s">
        <v>3</v>
      </c>
      <c r="W38" s="37"/>
      <c r="X38" s="37"/>
      <c r="Y38" s="38"/>
      <c r="Z38" s="38"/>
      <c r="AA38" s="39"/>
      <c r="AB38" s="40" t="str">
        <f>TEXT( (U39-U38+0.00000000000001),"[hh].mm.ss")</f>
        <v>00.00.00</v>
      </c>
    </row>
    <row r="39" spans="1:28" ht="18.75" thickBot="1" x14ac:dyDescent="0.3">
      <c r="A39" s="63"/>
      <c r="B39" s="91"/>
      <c r="C39" s="92"/>
      <c r="D39" s="93"/>
      <c r="E39" s="67">
        <v>5</v>
      </c>
      <c r="F39" s="68">
        <v>5</v>
      </c>
      <c r="G39" s="68">
        <v>5</v>
      </c>
      <c r="H39" s="68">
        <v>0</v>
      </c>
      <c r="I39" s="68">
        <v>2</v>
      </c>
      <c r="J39" s="172">
        <v>3</v>
      </c>
      <c r="K39" s="68"/>
      <c r="L39" s="68"/>
      <c r="M39" s="68"/>
      <c r="N39" s="68"/>
      <c r="O39" s="68"/>
      <c r="P39" s="68"/>
      <c r="Q39" s="68"/>
      <c r="R39" s="68"/>
      <c r="S39" s="69">
        <f t="shared" si="0"/>
        <v>20</v>
      </c>
      <c r="T39" s="254"/>
      <c r="U39" s="165"/>
      <c r="V39" s="41" t="s">
        <v>11</v>
      </c>
      <c r="W39" s="42"/>
      <c r="X39" s="42"/>
      <c r="Y39" s="43"/>
      <c r="Z39" s="44"/>
      <c r="AA39" s="45"/>
      <c r="AB39" s="46" t="str">
        <f>TEXT(IF($E37="","",(IF($E38="",S37/(15-(COUNTIF($E37:$R37,""))),(IF($E39="",(S37+S38)/(30-(COUNTIF($E37:$R37,"")+COUNTIF($E38:$R38,""))), (S37+S38+S39)/(45-(COUNTIF($E37:$R37,"")+COUNTIF($E38:$R38,"")+COUNTIF($E39:$R39,"")))))))),"0,00")</f>
        <v>2,57</v>
      </c>
    </row>
    <row r="40" spans="1:28" ht="15" x14ac:dyDescent="0.25">
      <c r="A40" s="60"/>
      <c r="B40" s="85"/>
      <c r="C40" s="86"/>
      <c r="D40" s="87"/>
      <c r="E40" s="70">
        <v>5</v>
      </c>
      <c r="F40" s="56">
        <v>1</v>
      </c>
      <c r="G40" s="56">
        <v>5</v>
      </c>
      <c r="H40" s="56">
        <v>0</v>
      </c>
      <c r="I40" s="56">
        <v>3</v>
      </c>
      <c r="J40" s="56">
        <v>3</v>
      </c>
      <c r="K40" s="56"/>
      <c r="L40" s="56"/>
      <c r="M40" s="56"/>
      <c r="N40" s="56"/>
      <c r="O40" s="56"/>
      <c r="P40" s="56"/>
      <c r="Q40" s="56"/>
      <c r="R40" s="56"/>
      <c r="S40" s="57">
        <f t="shared" ref="S40:S71" si="8">IF(E40="","",SUM(E40:R40)+(COUNTIF(E40:R40,"5*")*5))</f>
        <v>17</v>
      </c>
      <c r="T40" s="252">
        <v>11</v>
      </c>
      <c r="U40" s="58">
        <f t="shared" ref="U40" si="9">SUM(S40:S43)</f>
        <v>60</v>
      </c>
      <c r="V40" s="47">
        <f>COUNTIF($E40:$R40,0)+COUNTIF($E41:$R41,0)+COUNTIF($E42:$R42,0)+COUNTIF($E43:$R43,0)</f>
        <v>5</v>
      </c>
      <c r="W40" s="47">
        <f>COUNTIF($E40:$R40,1)+COUNTIF($E41:$R41,1)+COUNTIF($E42:$R42,1)+COUNTIF($E43:$R43,1)</f>
        <v>1</v>
      </c>
      <c r="X40" s="47">
        <f>COUNTIF($E40:$R40,2)+COUNTIF($E41:$R41,2)+COUNTIF($E42:$R42,2)+COUNTIF($E43:$R43,2)</f>
        <v>3</v>
      </c>
      <c r="Y40" s="47">
        <f>COUNTIF($E40:$R40,3)+COUNTIF($E41:$R41,3)+COUNTIF($E42:$R42,3)+COUNTIF($E43:$R43,3)</f>
        <v>11</v>
      </c>
      <c r="Z40" s="47">
        <f>COUNTIF($E40:$R40,5)+COUNTIF($E41:$R41,5)+COUNTIF($E42:$R42,5)+COUNTIF($E43:$R43,5)</f>
        <v>4</v>
      </c>
      <c r="AA40" s="48">
        <f>COUNTIF($E40:$R40,"5*")+COUNTIF($E41:$R41,"5*")+COUNTIF($E42:$R42,"5*")</f>
        <v>0</v>
      </c>
      <c r="AB40" s="49">
        <f>COUNTIF($E40:$R40,20)+COUNTIF($E41:$R41,20)+COUNTIF($E42:$R42,20)</f>
        <v>0</v>
      </c>
    </row>
    <row r="41" spans="1:28" ht="15.75" thickBot="1" x14ac:dyDescent="0.3">
      <c r="A41" s="61">
        <v>309</v>
      </c>
      <c r="B41" s="106" t="s">
        <v>52</v>
      </c>
      <c r="C41" s="107" t="s">
        <v>53</v>
      </c>
      <c r="D41" s="90" t="s">
        <v>21</v>
      </c>
      <c r="E41" s="59">
        <v>3</v>
      </c>
      <c r="F41" s="50">
        <v>2</v>
      </c>
      <c r="G41" s="50">
        <v>3</v>
      </c>
      <c r="H41" s="50">
        <v>0</v>
      </c>
      <c r="I41" s="50">
        <v>2</v>
      </c>
      <c r="J41" s="50">
        <v>5</v>
      </c>
      <c r="K41" s="50"/>
      <c r="L41" s="50"/>
      <c r="M41" s="50"/>
      <c r="N41" s="50"/>
      <c r="O41" s="50"/>
      <c r="P41" s="50"/>
      <c r="Q41" s="50"/>
      <c r="R41" s="50"/>
      <c r="S41" s="51">
        <f t="shared" si="8"/>
        <v>15</v>
      </c>
      <c r="T41" s="253"/>
      <c r="U41" s="52"/>
      <c r="V41" s="53"/>
      <c r="W41" s="53"/>
      <c r="X41" s="53"/>
      <c r="Y41" s="53"/>
      <c r="Z41" s="53"/>
      <c r="AA41" s="54"/>
      <c r="AB41" s="55"/>
    </row>
    <row r="42" spans="1:28" ht="18.75" thickBot="1" x14ac:dyDescent="0.3">
      <c r="A42" s="62"/>
      <c r="B42" s="88"/>
      <c r="C42" s="89"/>
      <c r="D42" s="90"/>
      <c r="E42" s="71">
        <v>3</v>
      </c>
      <c r="F42" s="72">
        <v>0</v>
      </c>
      <c r="G42" s="72">
        <v>3</v>
      </c>
      <c r="H42" s="72">
        <v>0</v>
      </c>
      <c r="I42" s="72">
        <v>2</v>
      </c>
      <c r="J42" s="72">
        <v>3</v>
      </c>
      <c r="K42" s="72"/>
      <c r="L42" s="72"/>
      <c r="M42" s="72"/>
      <c r="N42" s="72"/>
      <c r="O42" s="72"/>
      <c r="P42" s="72"/>
      <c r="Q42" s="72"/>
      <c r="R42" s="72"/>
      <c r="S42" s="73">
        <f t="shared" si="8"/>
        <v>11</v>
      </c>
      <c r="T42" s="253"/>
      <c r="U42" s="165"/>
      <c r="V42" s="36" t="s">
        <v>3</v>
      </c>
      <c r="W42" s="37"/>
      <c r="X42" s="37"/>
      <c r="Y42" s="38"/>
      <c r="Z42" s="38"/>
      <c r="AA42" s="39"/>
      <c r="AB42" s="40" t="str">
        <f>TEXT( (U43-U42+0.00000000000001),"[hh].mm.ss")</f>
        <v>00.00.00</v>
      </c>
    </row>
    <row r="43" spans="1:28" ht="18.75" thickBot="1" x14ac:dyDescent="0.3">
      <c r="A43" s="63"/>
      <c r="B43" s="91"/>
      <c r="C43" s="92"/>
      <c r="D43" s="93"/>
      <c r="E43" s="67">
        <v>3</v>
      </c>
      <c r="F43" s="68">
        <v>3</v>
      </c>
      <c r="G43" s="68">
        <v>5</v>
      </c>
      <c r="H43" s="68">
        <v>0</v>
      </c>
      <c r="I43" s="68">
        <v>3</v>
      </c>
      <c r="J43" s="68">
        <v>3</v>
      </c>
      <c r="K43" s="68"/>
      <c r="L43" s="68"/>
      <c r="M43" s="68"/>
      <c r="N43" s="68"/>
      <c r="O43" s="68"/>
      <c r="P43" s="68"/>
      <c r="Q43" s="68"/>
      <c r="R43" s="68"/>
      <c r="S43" s="69">
        <f t="shared" si="8"/>
        <v>17</v>
      </c>
      <c r="T43" s="254"/>
      <c r="U43" s="165"/>
      <c r="V43" s="41" t="s">
        <v>11</v>
      </c>
      <c r="W43" s="42"/>
      <c r="X43" s="42"/>
      <c r="Y43" s="43"/>
      <c r="Z43" s="44"/>
      <c r="AA43" s="45"/>
      <c r="AB43" s="46" t="str">
        <f>TEXT(IF($E41="","",(IF($E42="",S41/(15-(COUNTIF($E41:$R41,""))),(IF($E43="",(S41+S42)/(30-(COUNTIF($E41:$R41,"")+COUNTIF($E42:$R42,""))), (S41+S42+S43)/(45-(COUNTIF($E41:$R41,"")+COUNTIF($E42:$R42,"")+COUNTIF($E43:$R43,"")))))))),"0,00")</f>
        <v>2,05</v>
      </c>
    </row>
    <row r="44" spans="1:28" ht="15" x14ac:dyDescent="0.25">
      <c r="A44" s="60"/>
      <c r="B44" s="85"/>
      <c r="C44" s="86"/>
      <c r="D44" s="87"/>
      <c r="E44" s="70">
        <v>0</v>
      </c>
      <c r="F44" s="56">
        <v>5</v>
      </c>
      <c r="G44" s="56">
        <v>5</v>
      </c>
      <c r="H44" s="56">
        <v>5</v>
      </c>
      <c r="I44" s="56">
        <v>0</v>
      </c>
      <c r="J44" s="56">
        <v>2</v>
      </c>
      <c r="K44" s="56"/>
      <c r="L44" s="56"/>
      <c r="M44" s="56"/>
      <c r="N44" s="56"/>
      <c r="O44" s="56"/>
      <c r="P44" s="56"/>
      <c r="Q44" s="56"/>
      <c r="R44" s="56"/>
      <c r="S44" s="57">
        <f t="shared" si="8"/>
        <v>17</v>
      </c>
      <c r="T44" s="252" t="s">
        <v>1</v>
      </c>
      <c r="U44" s="58"/>
      <c r="V44" s="47">
        <f>COUNTIF($E44:$R44,0)+COUNTIF($E45:$R45,0)+COUNTIF($E46:$R46,0)+COUNTIF($E47:$R47,0)</f>
        <v>5</v>
      </c>
      <c r="W44" s="47">
        <f>COUNTIF($E44:$R44,1)+COUNTIF($E45:$R45,1)+COUNTIF($E46:$R46,1)+COUNTIF($E47:$R47,1)</f>
        <v>3</v>
      </c>
      <c r="X44" s="47">
        <f>COUNTIF($E44:$R44,2)+COUNTIF($E45:$R45,2)+COUNTIF($E46:$R46,2)+COUNTIF($E47:$R47,2)</f>
        <v>2</v>
      </c>
      <c r="Y44" s="47">
        <f>COUNTIF($E44:$R44,3)+COUNTIF($E45:$R45,3)+COUNTIF($E46:$R46,3)+COUNTIF($E47:$R47,3)</f>
        <v>0</v>
      </c>
      <c r="Z44" s="47">
        <f>COUNTIF($E44:$R44,5)+COUNTIF($E45:$R45,5)+COUNTIF($E46:$R46,5)+COUNTIF($E47:$R47,5)</f>
        <v>14</v>
      </c>
      <c r="AA44" s="48">
        <f>COUNTIF($E44:$R44,"5*")+COUNTIF($E45:$R45,"5*")+COUNTIF($E46:$R46,"5*")</f>
        <v>0</v>
      </c>
      <c r="AB44" s="49">
        <f>COUNTIF($E44:$R44,20)+COUNTIF($E45:$R45,20)+COUNTIF($E46:$R46,20)</f>
        <v>0</v>
      </c>
    </row>
    <row r="45" spans="1:28" ht="15.75" thickBot="1" x14ac:dyDescent="0.3">
      <c r="A45" s="61">
        <v>310</v>
      </c>
      <c r="B45" s="106" t="s">
        <v>54</v>
      </c>
      <c r="C45" s="107" t="s">
        <v>55</v>
      </c>
      <c r="D45" s="90" t="s">
        <v>66</v>
      </c>
      <c r="E45" s="59">
        <v>1</v>
      </c>
      <c r="F45" s="50">
        <v>5</v>
      </c>
      <c r="G45" s="50">
        <v>5</v>
      </c>
      <c r="H45" s="50">
        <v>5</v>
      </c>
      <c r="I45" s="50">
        <v>0</v>
      </c>
      <c r="J45" s="50">
        <v>1</v>
      </c>
      <c r="K45" s="50"/>
      <c r="L45" s="50"/>
      <c r="M45" s="50"/>
      <c r="N45" s="50"/>
      <c r="O45" s="50"/>
      <c r="P45" s="50"/>
      <c r="Q45" s="50"/>
      <c r="R45" s="50"/>
      <c r="S45" s="51">
        <f t="shared" si="8"/>
        <v>17</v>
      </c>
      <c r="T45" s="253"/>
      <c r="U45" s="52"/>
      <c r="V45" s="53"/>
      <c r="W45" s="53"/>
      <c r="X45" s="53"/>
      <c r="Y45" s="53"/>
      <c r="Z45" s="53"/>
      <c r="AA45" s="54"/>
      <c r="AB45" s="55"/>
    </row>
    <row r="46" spans="1:28" ht="18.75" thickBot="1" x14ac:dyDescent="0.3">
      <c r="A46" s="62"/>
      <c r="B46" s="88"/>
      <c r="C46" s="89"/>
      <c r="D46" s="90"/>
      <c r="E46" s="71">
        <v>5</v>
      </c>
      <c r="F46" s="72">
        <v>5</v>
      </c>
      <c r="G46" s="72">
        <v>5</v>
      </c>
      <c r="H46" s="72">
        <v>5</v>
      </c>
      <c r="I46" s="72">
        <v>0</v>
      </c>
      <c r="J46" s="72">
        <v>1</v>
      </c>
      <c r="K46" s="72"/>
      <c r="L46" s="72"/>
      <c r="M46" s="72"/>
      <c r="N46" s="72"/>
      <c r="O46" s="72"/>
      <c r="P46" s="72"/>
      <c r="Q46" s="72"/>
      <c r="R46" s="72"/>
      <c r="S46" s="73">
        <f t="shared" si="8"/>
        <v>21</v>
      </c>
      <c r="T46" s="253"/>
      <c r="U46" s="165"/>
      <c r="V46" s="36" t="s">
        <v>3</v>
      </c>
      <c r="W46" s="37"/>
      <c r="X46" s="37"/>
      <c r="Y46" s="38"/>
      <c r="Z46" s="38"/>
      <c r="AA46" s="39"/>
      <c r="AB46" s="40" t="str">
        <f>TEXT( (U47-U46+0.00000000000001),"[hh].mm.ss")</f>
        <v>00.00.00</v>
      </c>
    </row>
    <row r="47" spans="1:28" ht="18.75" thickBot="1" x14ac:dyDescent="0.3">
      <c r="A47" s="63"/>
      <c r="B47" s="91"/>
      <c r="C47" s="92"/>
      <c r="D47" s="93"/>
      <c r="E47" s="74">
        <v>5</v>
      </c>
      <c r="F47" s="75">
        <v>5</v>
      </c>
      <c r="G47" s="75">
        <v>5</v>
      </c>
      <c r="H47" s="75">
        <v>5</v>
      </c>
      <c r="I47" s="75">
        <v>0</v>
      </c>
      <c r="J47" s="75">
        <v>2</v>
      </c>
      <c r="K47" s="75"/>
      <c r="L47" s="75"/>
      <c r="M47" s="75"/>
      <c r="N47" s="75"/>
      <c r="O47" s="75"/>
      <c r="P47" s="75"/>
      <c r="Q47" s="75"/>
      <c r="R47" s="75"/>
      <c r="S47" s="76">
        <f t="shared" si="8"/>
        <v>22</v>
      </c>
      <c r="T47" s="254"/>
      <c r="U47" s="165"/>
      <c r="V47" s="41" t="s">
        <v>11</v>
      </c>
      <c r="W47" s="42"/>
      <c r="X47" s="42"/>
      <c r="Y47" s="43"/>
      <c r="Z47" s="44"/>
      <c r="AA47" s="45"/>
      <c r="AB47" s="46" t="str">
        <f>TEXT(IF($E45="","",(IF($E46="",S45/(15-(COUNTIF($E45:$R45,""))),(IF($E47="",(S45+S46)/(30-(COUNTIF($E45:$R45,"")+COUNTIF($E46:$R46,""))), (S45+S46+S47)/(45-(COUNTIF($E45:$R45,"")+COUNTIF($E46:$R46,"")+COUNTIF($E47:$R47,"")))))))),"0,00")</f>
        <v>2,86</v>
      </c>
    </row>
    <row r="48" spans="1:28" ht="15" x14ac:dyDescent="0.25">
      <c r="A48" s="60"/>
      <c r="B48" s="85"/>
      <c r="C48" s="86"/>
      <c r="D48" s="87"/>
      <c r="E48" s="70">
        <v>0</v>
      </c>
      <c r="F48" s="56">
        <v>1</v>
      </c>
      <c r="G48" s="56">
        <v>2</v>
      </c>
      <c r="H48" s="56">
        <v>0</v>
      </c>
      <c r="I48" s="56">
        <v>1</v>
      </c>
      <c r="J48" s="56">
        <v>1</v>
      </c>
      <c r="K48" s="56"/>
      <c r="L48" s="56"/>
      <c r="M48" s="56"/>
      <c r="N48" s="56"/>
      <c r="O48" s="56"/>
      <c r="P48" s="56"/>
      <c r="Q48" s="56"/>
      <c r="R48" s="56"/>
      <c r="S48" s="57">
        <f t="shared" si="8"/>
        <v>5</v>
      </c>
      <c r="T48" s="252">
        <v>7</v>
      </c>
      <c r="U48" s="58">
        <f t="shared" ref="U48" si="10">SUM(S48:S51)</f>
        <v>20</v>
      </c>
      <c r="V48" s="47">
        <f>COUNTIF($E48:$R48,0)+COUNTIF($E49:$R49,0)+COUNTIF($E50:$R50,0)+COUNTIF($E51:$R51,0)</f>
        <v>15</v>
      </c>
      <c r="W48" s="47">
        <f>COUNTIF($E48:$R48,1)+COUNTIF($E49:$R49,1)+COUNTIF($E50:$R50,1)+COUNTIF($E51:$R51,1)</f>
        <v>4</v>
      </c>
      <c r="X48" s="47">
        <f>COUNTIF($E48:$R48,2)+COUNTIF($E49:$R49,2)+COUNTIF($E50:$R50,2)+COUNTIF($E51:$R51,2)</f>
        <v>3</v>
      </c>
      <c r="Y48" s="47">
        <f>COUNTIF($E48:$R48,3)+COUNTIF($E49:$R49,3)+COUNTIF($E50:$R50,3)+COUNTIF($E51:$R51,3)</f>
        <v>0</v>
      </c>
      <c r="Z48" s="47">
        <f>COUNTIF($E48:$R48,5)+COUNTIF($E49:$R49,5)+COUNTIF($E50:$R50,5)+COUNTIF($E51:$R51,5)</f>
        <v>2</v>
      </c>
      <c r="AA48" s="48">
        <f>COUNTIF($E48:$R48,"5*")+COUNTIF($E49:$R49,"5*")+COUNTIF($E50:$R50,"5*")</f>
        <v>0</v>
      </c>
      <c r="AB48" s="49">
        <f>COUNTIF($E48:$R48,20)+COUNTIF($E49:$R49,20)+COUNTIF($E50:$R50,20)</f>
        <v>0</v>
      </c>
    </row>
    <row r="49" spans="1:28" ht="15.75" thickBot="1" x14ac:dyDescent="0.3">
      <c r="A49" s="61">
        <v>311</v>
      </c>
      <c r="B49" s="106" t="s">
        <v>56</v>
      </c>
      <c r="C49" s="107" t="s">
        <v>57</v>
      </c>
      <c r="D49" s="90" t="s">
        <v>21</v>
      </c>
      <c r="E49" s="59">
        <v>0</v>
      </c>
      <c r="F49" s="50">
        <v>0</v>
      </c>
      <c r="G49" s="50">
        <v>1</v>
      </c>
      <c r="H49" s="50">
        <v>0</v>
      </c>
      <c r="I49" s="50">
        <v>5</v>
      </c>
      <c r="J49" s="50">
        <v>0</v>
      </c>
      <c r="K49" s="50"/>
      <c r="L49" s="50"/>
      <c r="M49" s="50"/>
      <c r="N49" s="50"/>
      <c r="O49" s="50"/>
      <c r="P49" s="50"/>
      <c r="Q49" s="50"/>
      <c r="R49" s="50"/>
      <c r="S49" s="51">
        <f t="shared" si="8"/>
        <v>6</v>
      </c>
      <c r="T49" s="253"/>
      <c r="U49" s="52"/>
      <c r="V49" s="53"/>
      <c r="W49" s="53"/>
      <c r="X49" s="53"/>
      <c r="Y49" s="53"/>
      <c r="Z49" s="53"/>
      <c r="AA49" s="54"/>
      <c r="AB49" s="55"/>
    </row>
    <row r="50" spans="1:28" ht="18.75" thickBot="1" x14ac:dyDescent="0.3">
      <c r="A50" s="62"/>
      <c r="B50" s="88"/>
      <c r="C50" s="89"/>
      <c r="D50" s="90"/>
      <c r="E50" s="71">
        <v>0</v>
      </c>
      <c r="F50" s="72">
        <v>0</v>
      </c>
      <c r="G50" s="72">
        <v>2</v>
      </c>
      <c r="H50" s="72">
        <v>0</v>
      </c>
      <c r="I50" s="72">
        <v>5</v>
      </c>
      <c r="J50" s="72">
        <v>0</v>
      </c>
      <c r="K50" s="72"/>
      <c r="L50" s="72"/>
      <c r="M50" s="72"/>
      <c r="N50" s="72"/>
      <c r="O50" s="72"/>
      <c r="P50" s="72"/>
      <c r="Q50" s="72"/>
      <c r="R50" s="72"/>
      <c r="S50" s="73">
        <f t="shared" si="8"/>
        <v>7</v>
      </c>
      <c r="T50" s="253"/>
      <c r="U50" s="165"/>
      <c r="V50" s="36" t="s">
        <v>3</v>
      </c>
      <c r="W50" s="37"/>
      <c r="X50" s="37"/>
      <c r="Y50" s="38"/>
      <c r="Z50" s="38"/>
      <c r="AA50" s="39"/>
      <c r="AB50" s="40" t="str">
        <f>TEXT( (U51-U50+0.00000000000001),"[hh].mm.ss")</f>
        <v>00.00.00</v>
      </c>
    </row>
    <row r="51" spans="1:28" ht="18.75" thickBot="1" x14ac:dyDescent="0.3">
      <c r="A51" s="63"/>
      <c r="B51" s="91"/>
      <c r="C51" s="92"/>
      <c r="D51" s="93"/>
      <c r="E51" s="74">
        <v>0</v>
      </c>
      <c r="F51" s="75">
        <v>2</v>
      </c>
      <c r="G51" s="75">
        <v>0</v>
      </c>
      <c r="H51" s="75">
        <v>0</v>
      </c>
      <c r="I51" s="75">
        <v>0</v>
      </c>
      <c r="J51" s="75">
        <v>0</v>
      </c>
      <c r="K51" s="75"/>
      <c r="L51" s="75"/>
      <c r="M51" s="75"/>
      <c r="N51" s="75"/>
      <c r="O51" s="75"/>
      <c r="P51" s="75"/>
      <c r="Q51" s="75"/>
      <c r="R51" s="75"/>
      <c r="S51" s="76">
        <f t="shared" si="8"/>
        <v>2</v>
      </c>
      <c r="T51" s="254"/>
      <c r="U51" s="165"/>
      <c r="V51" s="41" t="s">
        <v>11</v>
      </c>
      <c r="W51" s="42"/>
      <c r="X51" s="42"/>
      <c r="Y51" s="43"/>
      <c r="Z51" s="44"/>
      <c r="AA51" s="45"/>
      <c r="AB51" s="46" t="str">
        <f>TEXT(IF($E49="","",(IF($E50="",S49/(15-(COUNTIF($E49:$R49,""))),(IF($E51="",(S49+S50)/(30-(COUNTIF($E49:$R49,"")+COUNTIF($E50:$R50,""))), (S49+S50+S51)/(45-(COUNTIF($E49:$R49,"")+COUNTIF($E50:$R50,"")+COUNTIF($E51:$R51,"")))))))),"0,00")</f>
        <v>0,71</v>
      </c>
    </row>
    <row r="52" spans="1:28" ht="15" x14ac:dyDescent="0.25">
      <c r="A52" s="60"/>
      <c r="B52" s="85"/>
      <c r="C52" s="86"/>
      <c r="D52" s="87"/>
      <c r="E52" s="70">
        <v>0</v>
      </c>
      <c r="F52" s="56">
        <v>5</v>
      </c>
      <c r="G52" s="56">
        <v>5</v>
      </c>
      <c r="H52" s="56">
        <v>0</v>
      </c>
      <c r="I52" s="56">
        <v>5</v>
      </c>
      <c r="J52" s="56">
        <v>5</v>
      </c>
      <c r="K52" s="56"/>
      <c r="L52" s="56"/>
      <c r="M52" s="56"/>
      <c r="N52" s="56"/>
      <c r="O52" s="56"/>
      <c r="P52" s="56"/>
      <c r="Q52" s="56"/>
      <c r="R52" s="56"/>
      <c r="S52" s="57">
        <f t="shared" si="8"/>
        <v>20</v>
      </c>
      <c r="T52" s="252">
        <v>14</v>
      </c>
      <c r="U52" s="58">
        <f t="shared" ref="U52" si="11">SUM(S52:S55)</f>
        <v>71</v>
      </c>
      <c r="V52" s="47">
        <f>COUNTIF($E52:$R52,0)+COUNTIF($E53:$R53,0)+COUNTIF($E54:$R54,0)+COUNTIF($E55:$R55,0)</f>
        <v>5</v>
      </c>
      <c r="W52" s="47">
        <f>COUNTIF($E52:$R52,1)+COUNTIF($E53:$R53,1)+COUNTIF($E54:$R54,1)+COUNTIF($E55:$R55,1)</f>
        <v>2</v>
      </c>
      <c r="X52" s="47">
        <f>COUNTIF($E52:$R52,2)+COUNTIF($E53:$R53,2)+COUNTIF($E54:$R54,2)+COUNTIF($E55:$R55,2)</f>
        <v>2</v>
      </c>
      <c r="Y52" s="47">
        <f>COUNTIF($E52:$R52,3)+COUNTIF($E53:$R53,3)+COUNTIF($E54:$R54,3)+COUNTIF($E55:$R55,3)</f>
        <v>5</v>
      </c>
      <c r="Z52" s="47">
        <f>COUNTIF($E52:$R52,5)+COUNTIF($E53:$R53,5)+COUNTIF($E54:$R54,5)+COUNTIF($E55:$R55,5)</f>
        <v>10</v>
      </c>
      <c r="AA52" s="48">
        <f>COUNTIF($E52:$R52,"5*")+COUNTIF($E53:$R53,"5*")+COUNTIF($E54:$R54,"5*")</f>
        <v>0</v>
      </c>
      <c r="AB52" s="49">
        <f>COUNTIF($E52:$R52,20)+COUNTIF($E53:$R53,20)+COUNTIF($E54:$R54,20)</f>
        <v>0</v>
      </c>
    </row>
    <row r="53" spans="1:28" ht="15.75" thickBot="1" x14ac:dyDescent="0.3">
      <c r="A53" s="61">
        <v>312</v>
      </c>
      <c r="B53" s="106" t="s">
        <v>58</v>
      </c>
      <c r="C53" s="107" t="s">
        <v>59</v>
      </c>
      <c r="D53" s="90" t="s">
        <v>21</v>
      </c>
      <c r="E53" s="59">
        <v>1</v>
      </c>
      <c r="F53" s="50">
        <v>3</v>
      </c>
      <c r="G53" s="50">
        <v>2</v>
      </c>
      <c r="H53" s="50">
        <v>0</v>
      </c>
      <c r="I53" s="50">
        <v>5</v>
      </c>
      <c r="J53" s="50">
        <v>5</v>
      </c>
      <c r="K53" s="50"/>
      <c r="L53" s="50"/>
      <c r="M53" s="50"/>
      <c r="N53" s="50"/>
      <c r="O53" s="50"/>
      <c r="P53" s="50"/>
      <c r="Q53" s="50"/>
      <c r="R53" s="50"/>
      <c r="S53" s="51">
        <f t="shared" si="8"/>
        <v>16</v>
      </c>
      <c r="T53" s="253"/>
      <c r="U53" s="52"/>
      <c r="V53" s="53"/>
      <c r="W53" s="53"/>
      <c r="X53" s="53"/>
      <c r="Y53" s="53"/>
      <c r="Z53" s="53"/>
      <c r="AA53" s="54"/>
      <c r="AB53" s="55"/>
    </row>
    <row r="54" spans="1:28" ht="18.75" thickBot="1" x14ac:dyDescent="0.3">
      <c r="A54" s="62"/>
      <c r="B54" s="88"/>
      <c r="C54" s="89"/>
      <c r="D54" s="90"/>
      <c r="E54" s="71">
        <v>3</v>
      </c>
      <c r="F54" s="72">
        <v>3</v>
      </c>
      <c r="G54" s="72">
        <v>5</v>
      </c>
      <c r="H54" s="72">
        <v>0</v>
      </c>
      <c r="I54" s="72">
        <v>5</v>
      </c>
      <c r="J54" s="72">
        <v>5</v>
      </c>
      <c r="K54" s="72"/>
      <c r="L54" s="72"/>
      <c r="M54" s="72"/>
      <c r="N54" s="72"/>
      <c r="O54" s="72"/>
      <c r="P54" s="72"/>
      <c r="Q54" s="72"/>
      <c r="R54" s="72"/>
      <c r="S54" s="73">
        <f t="shared" si="8"/>
        <v>21</v>
      </c>
      <c r="T54" s="253"/>
      <c r="U54" s="165"/>
      <c r="V54" s="36" t="s">
        <v>3</v>
      </c>
      <c r="W54" s="37"/>
      <c r="X54" s="37"/>
      <c r="Y54" s="38"/>
      <c r="Z54" s="38"/>
      <c r="AA54" s="39"/>
      <c r="AB54" s="40" t="str">
        <f>TEXT( (U55-U54+0.00000000000001),"[hh].mm.ss")</f>
        <v>00.00.00</v>
      </c>
    </row>
    <row r="55" spans="1:28" ht="18.75" thickBot="1" x14ac:dyDescent="0.3">
      <c r="A55" s="63"/>
      <c r="B55" s="91"/>
      <c r="C55" s="92"/>
      <c r="D55" s="93"/>
      <c r="E55" s="74">
        <v>1</v>
      </c>
      <c r="F55" s="75">
        <v>2</v>
      </c>
      <c r="G55" s="75">
        <v>5</v>
      </c>
      <c r="H55" s="75">
        <v>0</v>
      </c>
      <c r="I55" s="75">
        <v>3</v>
      </c>
      <c r="J55" s="75">
        <v>3</v>
      </c>
      <c r="K55" s="75"/>
      <c r="L55" s="75"/>
      <c r="M55" s="75"/>
      <c r="N55" s="75"/>
      <c r="O55" s="75"/>
      <c r="P55" s="75"/>
      <c r="Q55" s="75"/>
      <c r="R55" s="75"/>
      <c r="S55" s="76">
        <f t="shared" si="8"/>
        <v>14</v>
      </c>
      <c r="T55" s="254"/>
      <c r="U55" s="165"/>
      <c r="V55" s="41" t="s">
        <v>11</v>
      </c>
      <c r="W55" s="42"/>
      <c r="X55" s="42"/>
      <c r="Y55" s="43"/>
      <c r="Z55" s="44"/>
      <c r="AA55" s="45"/>
      <c r="AB55" s="46" t="str">
        <f>TEXT(IF($E53="","",(IF($E54="",S53/(15-(COUNTIF($E53:$R53,""))),(IF($E55="",(S53+S54)/(30-(COUNTIF($E53:$R53,"")+COUNTIF($E54:$R54,""))), (S53+S54+S55)/(45-(COUNTIF($E53:$R53,"")+COUNTIF($E54:$R54,"")+COUNTIF($E55:$R55,"")))))))),"0,00")</f>
        <v>2,43</v>
      </c>
    </row>
    <row r="56" spans="1:28" ht="15" x14ac:dyDescent="0.25">
      <c r="A56" s="60"/>
      <c r="B56" s="85"/>
      <c r="C56" s="86"/>
      <c r="D56" s="87"/>
      <c r="E56" s="70">
        <v>0</v>
      </c>
      <c r="F56" s="56">
        <v>1</v>
      </c>
      <c r="G56" s="56">
        <v>2</v>
      </c>
      <c r="H56" s="56">
        <v>0</v>
      </c>
      <c r="I56" s="56">
        <v>1</v>
      </c>
      <c r="J56" s="56">
        <v>1</v>
      </c>
      <c r="K56" s="56"/>
      <c r="L56" s="56"/>
      <c r="M56" s="56"/>
      <c r="N56" s="56"/>
      <c r="O56" s="56"/>
      <c r="P56" s="56"/>
      <c r="Q56" s="56"/>
      <c r="R56" s="56"/>
      <c r="S56" s="57">
        <f t="shared" si="8"/>
        <v>5</v>
      </c>
      <c r="T56" s="252">
        <v>6</v>
      </c>
      <c r="U56" s="58">
        <f t="shared" ref="U56" si="12">SUM(S56:S59)</f>
        <v>13</v>
      </c>
      <c r="V56" s="47">
        <f>COUNTIF($E56:$R56,0)+COUNTIF($E57:$R57,0)+COUNTIF($E58:$R58,0)+COUNTIF($E59:$R59,0)</f>
        <v>15</v>
      </c>
      <c r="W56" s="47">
        <f>COUNTIF($E56:$R56,1)+COUNTIF($E57:$R57,1)+COUNTIF($E58:$R58,1)+COUNTIF($E59:$R59,1)</f>
        <v>6</v>
      </c>
      <c r="X56" s="47">
        <f>COUNTIF($E56:$R56,2)+COUNTIF($E57:$R57,2)+COUNTIF($E58:$R58,2)+COUNTIF($E59:$R59,2)</f>
        <v>2</v>
      </c>
      <c r="Y56" s="47">
        <f>COUNTIF($E56:$R56,3)+COUNTIF($E57:$R57,3)+COUNTIF($E58:$R58,3)+COUNTIF($E59:$R59,3)</f>
        <v>1</v>
      </c>
      <c r="Z56" s="47">
        <f>COUNTIF($E56:$R56,5)+COUNTIF($E57:$R57,5)+COUNTIF($E58:$R58,5)+COUNTIF($E59:$R59,5)</f>
        <v>0</v>
      </c>
      <c r="AA56" s="48">
        <f>COUNTIF($E56:$R56,"5*")+COUNTIF($E57:$R57,"5*")+COUNTIF($E58:$R58,"5*")</f>
        <v>0</v>
      </c>
      <c r="AB56" s="49">
        <f>COUNTIF($E56:$R56,20)+COUNTIF($E57:$R57,20)+COUNTIF($E58:$R58,20)</f>
        <v>0</v>
      </c>
    </row>
    <row r="57" spans="1:28" ht="15.75" thickBot="1" x14ac:dyDescent="0.3">
      <c r="A57" s="61">
        <v>313</v>
      </c>
      <c r="B57" s="106" t="s">
        <v>60</v>
      </c>
      <c r="C57" s="107" t="s">
        <v>61</v>
      </c>
      <c r="D57" s="90" t="s">
        <v>66</v>
      </c>
      <c r="E57" s="59">
        <v>0</v>
      </c>
      <c r="F57" s="50">
        <v>0</v>
      </c>
      <c r="G57" s="50">
        <v>3</v>
      </c>
      <c r="H57" s="50">
        <v>0</v>
      </c>
      <c r="I57" s="50">
        <v>0</v>
      </c>
      <c r="J57" s="50">
        <v>2</v>
      </c>
      <c r="K57" s="50"/>
      <c r="L57" s="50"/>
      <c r="M57" s="50"/>
      <c r="N57" s="50"/>
      <c r="O57" s="50"/>
      <c r="P57" s="50"/>
      <c r="Q57" s="50"/>
      <c r="R57" s="50"/>
      <c r="S57" s="51">
        <f t="shared" si="8"/>
        <v>5</v>
      </c>
      <c r="T57" s="253"/>
      <c r="U57" s="52"/>
      <c r="V57" s="53"/>
      <c r="W57" s="53"/>
      <c r="X57" s="53"/>
      <c r="Y57" s="53"/>
      <c r="Z57" s="53"/>
      <c r="AA57" s="54"/>
      <c r="AB57" s="55"/>
    </row>
    <row r="58" spans="1:28" ht="18.75" thickBot="1" x14ac:dyDescent="0.3">
      <c r="A58" s="62"/>
      <c r="B58" s="88"/>
      <c r="C58" s="89"/>
      <c r="D58" s="90"/>
      <c r="E58" s="71">
        <v>0</v>
      </c>
      <c r="F58" s="72">
        <v>0</v>
      </c>
      <c r="G58" s="72">
        <v>1</v>
      </c>
      <c r="H58" s="72">
        <v>0</v>
      </c>
      <c r="I58" s="72">
        <v>0</v>
      </c>
      <c r="J58" s="72">
        <v>1</v>
      </c>
      <c r="K58" s="72"/>
      <c r="L58" s="72"/>
      <c r="M58" s="72"/>
      <c r="N58" s="72"/>
      <c r="O58" s="72"/>
      <c r="P58" s="72"/>
      <c r="Q58" s="72"/>
      <c r="R58" s="72"/>
      <c r="S58" s="73">
        <f t="shared" si="8"/>
        <v>2</v>
      </c>
      <c r="T58" s="253"/>
      <c r="U58" s="165"/>
      <c r="V58" s="36" t="s">
        <v>3</v>
      </c>
      <c r="W58" s="37"/>
      <c r="X58" s="37"/>
      <c r="Y58" s="38"/>
      <c r="Z58" s="38"/>
      <c r="AA58" s="39"/>
      <c r="AB58" s="40" t="str">
        <f>TEXT( (U59-U58+0.00000000000001),"[hh].mm.ss")</f>
        <v>00.00.00</v>
      </c>
    </row>
    <row r="59" spans="1:28" ht="18.75" thickBot="1" x14ac:dyDescent="0.3">
      <c r="A59" s="63"/>
      <c r="B59" s="91"/>
      <c r="C59" s="92"/>
      <c r="D59" s="93"/>
      <c r="E59" s="74">
        <v>0</v>
      </c>
      <c r="F59" s="75">
        <v>0</v>
      </c>
      <c r="G59" s="75">
        <v>1</v>
      </c>
      <c r="H59" s="75">
        <v>0</v>
      </c>
      <c r="I59" s="75">
        <v>0</v>
      </c>
      <c r="J59" s="75">
        <v>0</v>
      </c>
      <c r="K59" s="75"/>
      <c r="L59" s="75"/>
      <c r="M59" s="75"/>
      <c r="N59" s="75"/>
      <c r="O59" s="75"/>
      <c r="P59" s="75"/>
      <c r="Q59" s="75"/>
      <c r="R59" s="75"/>
      <c r="S59" s="76">
        <f t="shared" si="8"/>
        <v>1</v>
      </c>
      <c r="T59" s="254"/>
      <c r="U59" s="165"/>
      <c r="V59" s="41" t="s">
        <v>11</v>
      </c>
      <c r="W59" s="42"/>
      <c r="X59" s="42"/>
      <c r="Y59" s="43"/>
      <c r="Z59" s="44"/>
      <c r="AA59" s="45"/>
      <c r="AB59" s="46" t="str">
        <f>TEXT(IF($E57="","",(IF($E58="",S57/(15-(COUNTIF($E57:$R57,""))),(IF($E59="",(S57+S58)/(30-(COUNTIF($E57:$R57,"")+COUNTIF($E58:$R58,""))), (S57+S58+S59)/(45-(COUNTIF($E57:$R57,"")+COUNTIF($E58:$R58,"")+COUNTIF($E59:$R59,"")))))))),"0,00")</f>
        <v>0,38</v>
      </c>
    </row>
    <row r="60" spans="1:28" ht="15" x14ac:dyDescent="0.25">
      <c r="A60" s="60"/>
      <c r="B60" s="85"/>
      <c r="C60" s="86"/>
      <c r="D60" s="87"/>
      <c r="E60" s="70">
        <v>3</v>
      </c>
      <c r="F60" s="56">
        <v>1</v>
      </c>
      <c r="G60" s="108">
        <v>1</v>
      </c>
      <c r="H60" s="108">
        <v>0</v>
      </c>
      <c r="I60" s="56">
        <v>1</v>
      </c>
      <c r="J60" s="56">
        <v>0</v>
      </c>
      <c r="K60" s="56"/>
      <c r="L60" s="56"/>
      <c r="M60" s="56"/>
      <c r="N60" s="56"/>
      <c r="O60" s="56"/>
      <c r="P60" s="56"/>
      <c r="Q60" s="56"/>
      <c r="R60" s="56"/>
      <c r="S60" s="57">
        <f t="shared" si="8"/>
        <v>6</v>
      </c>
      <c r="T60" s="252">
        <v>8</v>
      </c>
      <c r="U60" s="58">
        <f t="shared" ref="U60" si="13">SUM(S60:S63)</f>
        <v>24</v>
      </c>
      <c r="V60" s="47">
        <f>COUNTIF($E60:$R60,0)+COUNTIF($E61:$R61,0)+COUNTIF($E62:$R62,0)+COUNTIF($E63:$R63,0)</f>
        <v>11</v>
      </c>
      <c r="W60" s="47">
        <f>COUNTIF($E60:$R60,1)+COUNTIF($E61:$R61,1)+COUNTIF($E62:$R62,1)+COUNTIF($E63:$R63,1)</f>
        <v>9</v>
      </c>
      <c r="X60" s="47">
        <f>COUNTIF($E60:$R60,2)+COUNTIF($E61:$R61,2)+COUNTIF($E62:$R62,2)+COUNTIF($E63:$R63,2)</f>
        <v>1</v>
      </c>
      <c r="Y60" s="47">
        <f>COUNTIF($E60:$R60,3)+COUNTIF($E61:$R61,3)+COUNTIF($E62:$R62,3)+COUNTIF($E63:$R63,3)</f>
        <v>1</v>
      </c>
      <c r="Z60" s="47">
        <f>COUNTIF($E60:$R60,5)+COUNTIF($E61:$R61,5)+COUNTIF($E62:$R62,5)+COUNTIF($E63:$R63,5)</f>
        <v>2</v>
      </c>
      <c r="AA60" s="48">
        <f>COUNTIF($E60:$R60,"5*")+COUNTIF($E61:$R61,"5*")+COUNTIF($E62:$R62,"5*")</f>
        <v>0</v>
      </c>
      <c r="AB60" s="49">
        <f>COUNTIF($E60:$R60,20)+COUNTIF($E61:$R61,20)+COUNTIF($E62:$R62,20)</f>
        <v>0</v>
      </c>
    </row>
    <row r="61" spans="1:28" ht="15.75" thickBot="1" x14ac:dyDescent="0.3">
      <c r="A61" s="61">
        <v>314</v>
      </c>
      <c r="B61" s="106" t="s">
        <v>62</v>
      </c>
      <c r="C61" s="107" t="s">
        <v>63</v>
      </c>
      <c r="D61" s="90" t="s">
        <v>66</v>
      </c>
      <c r="E61" s="59">
        <v>0</v>
      </c>
      <c r="F61" s="50">
        <v>1</v>
      </c>
      <c r="G61" s="158">
        <v>1</v>
      </c>
      <c r="H61" s="158">
        <v>0</v>
      </c>
      <c r="I61" s="50">
        <v>5</v>
      </c>
      <c r="J61" s="50">
        <v>0</v>
      </c>
      <c r="K61" s="50"/>
      <c r="L61" s="50"/>
      <c r="M61" s="50"/>
      <c r="N61" s="50"/>
      <c r="O61" s="50"/>
      <c r="P61" s="50"/>
      <c r="Q61" s="50"/>
      <c r="R61" s="50"/>
      <c r="S61" s="51">
        <f t="shared" si="8"/>
        <v>7</v>
      </c>
      <c r="T61" s="253"/>
      <c r="U61" s="52"/>
      <c r="V61" s="53"/>
      <c r="W61" s="53"/>
      <c r="X61" s="53"/>
      <c r="Y61" s="53"/>
      <c r="Z61" s="53"/>
      <c r="AA61" s="54"/>
      <c r="AB61" s="55"/>
    </row>
    <row r="62" spans="1:28" ht="18.75" thickBot="1" x14ac:dyDescent="0.3">
      <c r="A62" s="62"/>
      <c r="B62" s="88"/>
      <c r="C62" s="89"/>
      <c r="D62" s="90"/>
      <c r="E62" s="71">
        <v>0</v>
      </c>
      <c r="F62" s="72">
        <v>1</v>
      </c>
      <c r="G62" s="163">
        <v>1</v>
      </c>
      <c r="H62" s="163">
        <v>0</v>
      </c>
      <c r="I62" s="72">
        <v>1</v>
      </c>
      <c r="J62" s="72">
        <v>0</v>
      </c>
      <c r="K62" s="72"/>
      <c r="L62" s="72"/>
      <c r="M62" s="72"/>
      <c r="N62" s="72"/>
      <c r="O62" s="72"/>
      <c r="P62" s="72"/>
      <c r="Q62" s="72"/>
      <c r="R62" s="72"/>
      <c r="S62" s="73">
        <f t="shared" si="8"/>
        <v>3</v>
      </c>
      <c r="T62" s="253"/>
      <c r="U62" s="165"/>
      <c r="V62" s="36" t="s">
        <v>3</v>
      </c>
      <c r="W62" s="37"/>
      <c r="X62" s="37"/>
      <c r="Y62" s="38"/>
      <c r="Z62" s="38"/>
      <c r="AA62" s="39"/>
      <c r="AB62" s="40" t="str">
        <f>TEXT( (U63-U62+0.00000000000001),"[hh].mm.ss")</f>
        <v>00.00.00</v>
      </c>
    </row>
    <row r="63" spans="1:28" ht="18.75" thickBot="1" x14ac:dyDescent="0.3">
      <c r="A63" s="63"/>
      <c r="B63" s="91"/>
      <c r="C63" s="92"/>
      <c r="D63" s="93"/>
      <c r="E63" s="74">
        <v>0</v>
      </c>
      <c r="F63" s="75">
        <v>2</v>
      </c>
      <c r="G63" s="184">
        <v>1</v>
      </c>
      <c r="H63" s="184">
        <v>0</v>
      </c>
      <c r="I63" s="75">
        <v>5</v>
      </c>
      <c r="J63" s="75">
        <v>0</v>
      </c>
      <c r="K63" s="75"/>
      <c r="L63" s="75"/>
      <c r="M63" s="75"/>
      <c r="N63" s="75"/>
      <c r="O63" s="75"/>
      <c r="P63" s="75"/>
      <c r="Q63" s="75"/>
      <c r="R63" s="75"/>
      <c r="S63" s="76">
        <f t="shared" si="8"/>
        <v>8</v>
      </c>
      <c r="T63" s="254"/>
      <c r="U63" s="165"/>
      <c r="V63" s="41" t="s">
        <v>11</v>
      </c>
      <c r="W63" s="42"/>
      <c r="X63" s="42"/>
      <c r="Y63" s="43"/>
      <c r="Z63" s="44"/>
      <c r="AA63" s="45"/>
      <c r="AB63" s="46" t="str">
        <f>TEXT(IF($E61="","",(IF($E62="",S61/(15-(COUNTIF($E61:$R61,""))),(IF($E63="",(S61+S62)/(30-(COUNTIF($E61:$R61,"")+COUNTIF($E62:$R62,""))), (S61+S62+S63)/(45-(COUNTIF($E61:$R61,"")+COUNTIF($E62:$R62,"")+COUNTIF($E63:$R63,"")))))))),"0,00")</f>
        <v>0,86</v>
      </c>
    </row>
    <row r="64" spans="1:28" ht="15" x14ac:dyDescent="0.25">
      <c r="A64" s="60"/>
      <c r="B64" s="85"/>
      <c r="C64" s="86"/>
      <c r="D64" s="87"/>
      <c r="E64" s="70">
        <v>2</v>
      </c>
      <c r="F64" s="56">
        <v>3</v>
      </c>
      <c r="G64" s="108">
        <v>3</v>
      </c>
      <c r="H64" s="108">
        <v>0</v>
      </c>
      <c r="I64" s="56">
        <v>1</v>
      </c>
      <c r="J64" s="56">
        <v>0</v>
      </c>
      <c r="K64" s="56"/>
      <c r="L64" s="56"/>
      <c r="M64" s="56"/>
      <c r="N64" s="56"/>
      <c r="O64" s="56"/>
      <c r="P64" s="56"/>
      <c r="Q64" s="56"/>
      <c r="R64" s="56"/>
      <c r="S64" s="57">
        <f t="shared" si="8"/>
        <v>9</v>
      </c>
      <c r="T64" s="252">
        <v>10</v>
      </c>
      <c r="U64" s="58">
        <f t="shared" ref="U64" si="14">SUM(S64:S67)</f>
        <v>34</v>
      </c>
      <c r="V64" s="47">
        <f>COUNTIF($E64:$R64,0)+COUNTIF($E65:$R65,0)+COUNTIF($E66:$R66,0)+COUNTIF($E67:$R67,0)</f>
        <v>11</v>
      </c>
      <c r="W64" s="47">
        <f>COUNTIF($E64:$R64,1)+COUNTIF($E65:$R65,1)+COUNTIF($E66:$R66,1)+COUNTIF($E67:$R67,1)</f>
        <v>4</v>
      </c>
      <c r="X64" s="47">
        <f>COUNTIF($E64:$R64,2)+COUNTIF($E65:$R65,2)+COUNTIF($E66:$R66,2)+COUNTIF($E67:$R67,2)</f>
        <v>3</v>
      </c>
      <c r="Y64" s="47">
        <f>COUNTIF($E64:$R64,3)+COUNTIF($E65:$R65,3)+COUNTIF($E66:$R66,3)+COUNTIF($E67:$R67,3)</f>
        <v>3</v>
      </c>
      <c r="Z64" s="47">
        <f>COUNTIF($E64:$R64,5)+COUNTIF($E65:$R65,5)+COUNTIF($E66:$R66,5)+COUNTIF($E67:$R67,5)</f>
        <v>3</v>
      </c>
      <c r="AA64" s="48">
        <f>COUNTIF($E64:$R64,"5*")+COUNTIF($E65:$R65,"5*")+COUNTIF($E66:$R66,"5*")</f>
        <v>0</v>
      </c>
      <c r="AB64" s="49">
        <f>COUNTIF($E64:$R64,20)+COUNTIF($E65:$R65,20)+COUNTIF($E66:$R66,20)</f>
        <v>0</v>
      </c>
    </row>
    <row r="65" spans="1:28" ht="15.75" thickBot="1" x14ac:dyDescent="0.3">
      <c r="A65" s="61">
        <v>315</v>
      </c>
      <c r="B65" s="106" t="s">
        <v>71</v>
      </c>
      <c r="C65" s="107" t="s">
        <v>167</v>
      </c>
      <c r="D65" s="90" t="s">
        <v>21</v>
      </c>
      <c r="E65" s="59">
        <v>0</v>
      </c>
      <c r="F65" s="50">
        <v>0</v>
      </c>
      <c r="G65" s="158">
        <v>3</v>
      </c>
      <c r="H65" s="158">
        <v>0</v>
      </c>
      <c r="I65" s="50">
        <v>2</v>
      </c>
      <c r="J65" s="50">
        <v>1</v>
      </c>
      <c r="K65" s="50"/>
      <c r="L65" s="50"/>
      <c r="M65" s="50"/>
      <c r="N65" s="50"/>
      <c r="O65" s="50"/>
      <c r="P65" s="50"/>
      <c r="Q65" s="50"/>
      <c r="R65" s="50"/>
      <c r="S65" s="51">
        <f t="shared" si="8"/>
        <v>6</v>
      </c>
      <c r="T65" s="253"/>
      <c r="U65" s="52"/>
      <c r="V65" s="53"/>
      <c r="W65" s="53"/>
      <c r="X65" s="53"/>
      <c r="Y65" s="53"/>
      <c r="Z65" s="53"/>
      <c r="AA65" s="54"/>
      <c r="AB65" s="55"/>
    </row>
    <row r="66" spans="1:28" ht="18.75" thickBot="1" x14ac:dyDescent="0.3">
      <c r="A66" s="62"/>
      <c r="B66" s="88"/>
      <c r="C66" s="89"/>
      <c r="D66" s="90"/>
      <c r="E66" s="71">
        <v>2</v>
      </c>
      <c r="F66" s="72">
        <v>1</v>
      </c>
      <c r="G66" s="163">
        <v>5</v>
      </c>
      <c r="H66" s="163">
        <v>0</v>
      </c>
      <c r="I66" s="72">
        <v>0</v>
      </c>
      <c r="J66" s="72">
        <v>0</v>
      </c>
      <c r="K66" s="72"/>
      <c r="L66" s="72"/>
      <c r="M66" s="72"/>
      <c r="N66" s="72"/>
      <c r="O66" s="72"/>
      <c r="P66" s="72"/>
      <c r="Q66" s="72"/>
      <c r="R66" s="72"/>
      <c r="S66" s="73">
        <f t="shared" si="8"/>
        <v>8</v>
      </c>
      <c r="T66" s="253"/>
      <c r="U66" s="165"/>
      <c r="V66" s="36" t="s">
        <v>3</v>
      </c>
      <c r="W66" s="37"/>
      <c r="X66" s="37"/>
      <c r="Y66" s="38"/>
      <c r="Z66" s="38"/>
      <c r="AA66" s="39"/>
      <c r="AB66" s="40" t="str">
        <f>TEXT( (U67-U66+0.00000000000001),"[hh].mm.ss")</f>
        <v>00.00.00</v>
      </c>
    </row>
    <row r="67" spans="1:28" ht="18.75" thickBot="1" x14ac:dyDescent="0.3">
      <c r="A67" s="63"/>
      <c r="B67" s="91"/>
      <c r="C67" s="92"/>
      <c r="D67" s="93"/>
      <c r="E67" s="74">
        <v>5</v>
      </c>
      <c r="F67" s="75">
        <v>0</v>
      </c>
      <c r="G67" s="184">
        <v>5</v>
      </c>
      <c r="H67" s="184">
        <v>0</v>
      </c>
      <c r="I67" s="75">
        <v>1</v>
      </c>
      <c r="J67" s="75">
        <v>0</v>
      </c>
      <c r="K67" s="75"/>
      <c r="L67" s="75"/>
      <c r="M67" s="75"/>
      <c r="N67" s="75"/>
      <c r="O67" s="75"/>
      <c r="P67" s="75"/>
      <c r="Q67" s="75"/>
      <c r="R67" s="75"/>
      <c r="S67" s="76">
        <f t="shared" si="8"/>
        <v>11</v>
      </c>
      <c r="T67" s="254"/>
      <c r="U67" s="165"/>
      <c r="V67" s="41" t="s">
        <v>11</v>
      </c>
      <c r="W67" s="42"/>
      <c r="X67" s="42"/>
      <c r="Y67" s="43"/>
      <c r="Z67" s="44"/>
      <c r="AA67" s="45"/>
      <c r="AB67" s="46" t="str">
        <f>TEXT(IF($E65="","",(IF($E66="",S65/(15-(COUNTIF($E65:$R65,""))),(IF($E67="",(S65+S66)/(30-(COUNTIF($E65:$R65,"")+COUNTIF($E66:$R66,""))), (S65+S66+S67)/(45-(COUNTIF($E65:$R65,"")+COUNTIF($E66:$R66,"")+COUNTIF($E67:$R67,"")))))))),"0,00")</f>
        <v>1,19</v>
      </c>
    </row>
  </sheetData>
  <mergeCells count="22">
    <mergeCell ref="AA1:AB2"/>
    <mergeCell ref="AA3:AB3"/>
    <mergeCell ref="A3:Z3"/>
    <mergeCell ref="T8:T11"/>
    <mergeCell ref="A1:C1"/>
    <mergeCell ref="D1:R1"/>
    <mergeCell ref="A2:C2"/>
    <mergeCell ref="D2:R2"/>
    <mergeCell ref="T12:T15"/>
    <mergeCell ref="T16:T19"/>
    <mergeCell ref="T20:T23"/>
    <mergeCell ref="T40:T43"/>
    <mergeCell ref="T44:T47"/>
    <mergeCell ref="T24:T27"/>
    <mergeCell ref="T28:T31"/>
    <mergeCell ref="T32:T35"/>
    <mergeCell ref="T36:T39"/>
    <mergeCell ref="T64:T67"/>
    <mergeCell ref="T48:T51"/>
    <mergeCell ref="T52:T55"/>
    <mergeCell ref="T56:T59"/>
    <mergeCell ref="T60:T63"/>
  </mergeCells>
  <phoneticPr fontId="0" type="noConversion"/>
  <pageMargins left="0.75" right="0.75" top="1" bottom="1" header="0.4921259845" footer="0.4921259845"/>
  <pageSetup paperSize="9"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zoomScale="80" zoomScaleNormal="80" workbookViewId="0">
      <selection activeCell="D1" sqref="D1:R1"/>
    </sheetView>
  </sheetViews>
  <sheetFormatPr defaultRowHeight="12.75" x14ac:dyDescent="0.2"/>
  <cols>
    <col min="1" max="1" width="8.85546875" customWidth="1"/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9.140625" customWidth="1"/>
    <col min="21" max="21" width="9.85546875" bestFit="1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32" t="s">
        <v>20</v>
      </c>
      <c r="B1" s="233"/>
      <c r="C1" s="234"/>
      <c r="D1" s="226" t="s">
        <v>76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1"/>
      <c r="T1" s="1"/>
      <c r="U1" s="1"/>
      <c r="V1" s="1"/>
      <c r="W1" s="1"/>
      <c r="X1" s="1"/>
      <c r="Y1" s="1"/>
      <c r="Z1" s="1"/>
      <c r="AA1" s="238" t="s">
        <v>178</v>
      </c>
      <c r="AB1" s="239"/>
    </row>
    <row r="2" spans="1:28" ht="50.25" customHeight="1" thickBot="1" x14ac:dyDescent="0.45">
      <c r="A2" s="235"/>
      <c r="B2" s="236"/>
      <c r="C2" s="237"/>
      <c r="D2" s="229" t="s">
        <v>17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"/>
      <c r="T2" s="2"/>
      <c r="U2" s="2"/>
      <c r="V2" s="2"/>
      <c r="W2" s="2"/>
      <c r="X2" s="2"/>
      <c r="Y2" s="2"/>
      <c r="Z2" s="2"/>
      <c r="AA2" s="240"/>
      <c r="AB2" s="241"/>
    </row>
    <row r="3" spans="1:28" ht="30" customHeight="1" x14ac:dyDescent="0.6">
      <c r="A3" s="244" t="s">
        <v>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2" t="s">
        <v>177</v>
      </c>
      <c r="AB3" s="243"/>
    </row>
    <row r="4" spans="1:28" ht="16.5" thickBot="1" x14ac:dyDescent="0.3">
      <c r="A4" s="9"/>
      <c r="B4" s="10"/>
      <c r="C4" s="11"/>
      <c r="D4" s="11"/>
      <c r="E4" s="12"/>
      <c r="F4" s="12"/>
      <c r="G4" s="12"/>
      <c r="H4" s="12"/>
      <c r="I4" s="12" t="s">
        <v>16</v>
      </c>
      <c r="J4" s="12"/>
      <c r="K4" s="12"/>
      <c r="L4" s="12"/>
      <c r="M4" s="12"/>
      <c r="N4" s="12"/>
      <c r="O4" s="13"/>
      <c r="P4" s="12"/>
      <c r="Q4" s="12"/>
      <c r="R4" s="12"/>
      <c r="S4" s="14"/>
      <c r="T4" s="14"/>
      <c r="U4" s="15">
        <v>41434</v>
      </c>
      <c r="V4" s="16"/>
      <c r="W4" s="16"/>
      <c r="X4" s="16"/>
      <c r="Y4" s="14"/>
      <c r="Z4" s="17"/>
      <c r="AA4" s="18"/>
      <c r="AB4" s="19"/>
    </row>
    <row r="5" spans="1:28" ht="15" x14ac:dyDescent="0.25">
      <c r="A5" s="98" t="s">
        <v>13</v>
      </c>
      <c r="B5" s="64" t="s">
        <v>14</v>
      </c>
      <c r="C5" s="65"/>
      <c r="D5" s="66" t="s">
        <v>19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 t="s">
        <v>0</v>
      </c>
      <c r="T5" s="23" t="s">
        <v>180</v>
      </c>
      <c r="U5" s="24"/>
      <c r="V5" s="25" t="s">
        <v>9</v>
      </c>
      <c r="W5" s="26"/>
      <c r="X5" s="26"/>
      <c r="Y5" s="27"/>
      <c r="Z5" s="27"/>
      <c r="AA5" s="27"/>
      <c r="AB5" s="28"/>
    </row>
    <row r="6" spans="1:28" ht="15.75" thickBot="1" x14ac:dyDescent="0.3">
      <c r="A6" s="20" t="s">
        <v>4</v>
      </c>
      <c r="B6" s="94" t="s">
        <v>15</v>
      </c>
      <c r="C6" s="95"/>
      <c r="D6" s="96" t="s">
        <v>18</v>
      </c>
      <c r="E6" s="29">
        <v>1</v>
      </c>
      <c r="F6" s="29">
        <v>2</v>
      </c>
      <c r="G6" s="29">
        <v>3</v>
      </c>
      <c r="H6" s="29">
        <v>4</v>
      </c>
      <c r="I6" s="29">
        <v>5</v>
      </c>
      <c r="J6" s="29">
        <v>6</v>
      </c>
      <c r="K6" s="29">
        <v>7</v>
      </c>
      <c r="L6" s="29">
        <v>8</v>
      </c>
      <c r="M6" s="29">
        <v>9</v>
      </c>
      <c r="N6" s="29">
        <v>10</v>
      </c>
      <c r="O6" s="29">
        <v>11</v>
      </c>
      <c r="P6" s="29">
        <v>12</v>
      </c>
      <c r="Q6" s="29">
        <v>13</v>
      </c>
      <c r="R6" s="29">
        <v>14</v>
      </c>
      <c r="S6" s="30" t="s">
        <v>7</v>
      </c>
      <c r="T6" s="30" t="s">
        <v>1</v>
      </c>
      <c r="U6" s="31" t="s">
        <v>8</v>
      </c>
      <c r="V6" s="32">
        <v>0</v>
      </c>
      <c r="W6" s="33">
        <v>1</v>
      </c>
      <c r="X6" s="33">
        <v>2</v>
      </c>
      <c r="Y6" s="33">
        <v>3</v>
      </c>
      <c r="Z6" s="33">
        <v>5</v>
      </c>
      <c r="AA6" s="34" t="s">
        <v>2</v>
      </c>
      <c r="AB6" s="35">
        <v>20</v>
      </c>
    </row>
    <row r="7" spans="1:28" ht="15" x14ac:dyDescent="0.25">
      <c r="A7" s="60"/>
      <c r="B7" s="85"/>
      <c r="C7" s="86"/>
      <c r="D7" s="87"/>
      <c r="E7" s="70">
        <v>5</v>
      </c>
      <c r="F7" s="56">
        <v>2</v>
      </c>
      <c r="G7" s="56">
        <v>5</v>
      </c>
      <c r="H7" s="56">
        <v>3</v>
      </c>
      <c r="I7" s="56">
        <v>2</v>
      </c>
      <c r="J7" s="56">
        <v>3</v>
      </c>
      <c r="K7" s="56"/>
      <c r="L7" s="56"/>
      <c r="M7" s="56"/>
      <c r="N7" s="56"/>
      <c r="O7" s="56"/>
      <c r="P7" s="56"/>
      <c r="Q7" s="56"/>
      <c r="R7" s="56"/>
      <c r="S7" s="57">
        <f t="shared" ref="S7:S34" si="0">IF(E7="","",SUM(E7:R7)+(COUNTIF(E7:R7,"5*")*5))</f>
        <v>20</v>
      </c>
      <c r="T7" s="252">
        <v>5</v>
      </c>
      <c r="U7" s="58">
        <f>SUM(S7:S10)</f>
        <v>58</v>
      </c>
      <c r="V7" s="47">
        <f>COUNTIF($E7:$R7,0)+COUNTIF($E8:$R8,0)+COUNTIF($E9:$R9,0)+COUNTIF($E10:$R10,0)</f>
        <v>3</v>
      </c>
      <c r="W7" s="47">
        <f>COUNTIF($E7:$R7,1)+COUNTIF($E8:$R8,1)+COUNTIF($E9:$R9,1)+COUNTIF($E10:$R10,1)</f>
        <v>2</v>
      </c>
      <c r="X7" s="47">
        <f>COUNTIF($E7:$R7,2)+COUNTIF($E8:$R8,2)+COUNTIF($E9:$R9,2)+COUNTIF($E10:$R10,2)</f>
        <v>5</v>
      </c>
      <c r="Y7" s="47">
        <f>COUNTIF($E7:$R7,3)+COUNTIF($E8:$R8,3)+COUNTIF($E9:$R9,3)+COUNTIF($E10:$R10,3)</f>
        <v>12</v>
      </c>
      <c r="Z7" s="47">
        <f>COUNTIF($E7:$R7,5)+COUNTIF($E8:$R8,5)+COUNTIF($E9:$R9,5)+COUNTIF($E10:$R10,5)</f>
        <v>2</v>
      </c>
      <c r="AA7" s="48">
        <f>COUNTIF($E7:$R7,"5*")+COUNTIF($E8:$R8,"5*")+COUNTIF($E9:$R9,"5*")</f>
        <v>0</v>
      </c>
      <c r="AB7" s="49">
        <f>COUNTIF($E7:$R7,20)+COUNTIF($E8:$R8,20)+COUNTIF($E9:$R9,20)</f>
        <v>0</v>
      </c>
    </row>
    <row r="8" spans="1:28" ht="15.75" thickBot="1" x14ac:dyDescent="0.3">
      <c r="A8" s="206">
        <v>401</v>
      </c>
      <c r="B8" s="207" t="s">
        <v>67</v>
      </c>
      <c r="C8" s="208" t="s">
        <v>68</v>
      </c>
      <c r="D8" s="209" t="s">
        <v>65</v>
      </c>
      <c r="E8" s="59">
        <v>3</v>
      </c>
      <c r="F8" s="50">
        <v>3</v>
      </c>
      <c r="G8" s="50">
        <v>0</v>
      </c>
      <c r="H8" s="50">
        <v>3</v>
      </c>
      <c r="I8" s="50">
        <v>0</v>
      </c>
      <c r="J8" s="50">
        <v>3</v>
      </c>
      <c r="K8" s="50"/>
      <c r="L8" s="50"/>
      <c r="M8" s="50"/>
      <c r="N8" s="50"/>
      <c r="O8" s="50"/>
      <c r="P8" s="50"/>
      <c r="Q8" s="50"/>
      <c r="R8" s="50"/>
      <c r="S8" s="51">
        <f t="shared" si="0"/>
        <v>12</v>
      </c>
      <c r="T8" s="253"/>
      <c r="U8" s="52"/>
      <c r="V8" s="53"/>
      <c r="W8" s="53"/>
      <c r="X8" s="53"/>
      <c r="Y8" s="53"/>
      <c r="Z8" s="53"/>
      <c r="AA8" s="54"/>
      <c r="AB8" s="55"/>
    </row>
    <row r="9" spans="1:28" ht="18.75" thickBot="1" x14ac:dyDescent="0.3">
      <c r="A9" s="210"/>
      <c r="B9" s="211"/>
      <c r="C9" s="212"/>
      <c r="D9" s="209"/>
      <c r="E9" s="71">
        <v>2</v>
      </c>
      <c r="F9" s="72">
        <v>3</v>
      </c>
      <c r="G9" s="72">
        <v>0</v>
      </c>
      <c r="H9" s="72">
        <v>2</v>
      </c>
      <c r="I9" s="72">
        <v>2</v>
      </c>
      <c r="J9" s="72">
        <v>3</v>
      </c>
      <c r="K9" s="72"/>
      <c r="L9" s="72"/>
      <c r="M9" s="72"/>
      <c r="N9" s="72"/>
      <c r="O9" s="72"/>
      <c r="P9" s="72"/>
      <c r="Q9" s="72"/>
      <c r="R9" s="72"/>
      <c r="S9" s="73">
        <f t="shared" si="0"/>
        <v>12</v>
      </c>
      <c r="T9" s="253"/>
      <c r="U9" s="165"/>
      <c r="V9" s="36" t="s">
        <v>3</v>
      </c>
      <c r="W9" s="37"/>
      <c r="X9" s="37"/>
      <c r="Y9" s="38"/>
      <c r="Z9" s="38"/>
      <c r="AA9" s="39"/>
      <c r="AB9" s="40" t="str">
        <f>TEXT( (U10-U9+0.00000000000001),"[hh].mm.ss")</f>
        <v>00.00.00</v>
      </c>
    </row>
    <row r="10" spans="1:28" ht="18.75" thickBot="1" x14ac:dyDescent="0.3">
      <c r="A10" s="213"/>
      <c r="B10" s="214"/>
      <c r="C10" s="215"/>
      <c r="D10" s="216"/>
      <c r="E10" s="67">
        <v>3</v>
      </c>
      <c r="F10" s="68">
        <v>1</v>
      </c>
      <c r="G10" s="68">
        <v>1</v>
      </c>
      <c r="H10" s="68">
        <v>3</v>
      </c>
      <c r="I10" s="68">
        <v>3</v>
      </c>
      <c r="J10" s="68">
        <v>3</v>
      </c>
      <c r="K10" s="68"/>
      <c r="L10" s="68"/>
      <c r="M10" s="68"/>
      <c r="N10" s="68"/>
      <c r="O10" s="68"/>
      <c r="P10" s="68"/>
      <c r="Q10" s="68"/>
      <c r="R10" s="68"/>
      <c r="S10" s="69">
        <f t="shared" si="0"/>
        <v>14</v>
      </c>
      <c r="T10" s="254"/>
      <c r="U10" s="165"/>
      <c r="V10" s="41" t="s">
        <v>11</v>
      </c>
      <c r="W10" s="42"/>
      <c r="X10" s="42"/>
      <c r="Y10" s="43"/>
      <c r="Z10" s="44"/>
      <c r="AA10" s="45"/>
      <c r="AB10" s="46" t="str">
        <f>TEXT(IF($E8="","",(IF($E9="",S8/(15-(COUNTIF($E8:$R8,""))),(IF($E10="",(S8+S9)/(30-(COUNTIF($E8:$R8,"")+COUNTIF($E9:$R9,""))), (S8+S9+S10)/(45-(COUNTIF($E8:$R8,"")+COUNTIF($E9:$R9,"")+COUNTIF($E10:$R10,"")))))))),"0,00")</f>
        <v>1,81</v>
      </c>
    </row>
    <row r="11" spans="1:28" ht="15" x14ac:dyDescent="0.25">
      <c r="A11" s="217"/>
      <c r="B11" s="218"/>
      <c r="C11" s="219"/>
      <c r="D11" s="220"/>
      <c r="E11" s="70">
        <v>1</v>
      </c>
      <c r="F11" s="56">
        <v>0</v>
      </c>
      <c r="G11" s="56">
        <v>0</v>
      </c>
      <c r="H11" s="56">
        <v>2</v>
      </c>
      <c r="I11" s="56">
        <v>2</v>
      </c>
      <c r="J11" s="56">
        <v>3</v>
      </c>
      <c r="K11" s="56"/>
      <c r="L11" s="56"/>
      <c r="M11" s="56"/>
      <c r="N11" s="56"/>
      <c r="O11" s="56"/>
      <c r="P11" s="56"/>
      <c r="Q11" s="56"/>
      <c r="R11" s="56"/>
      <c r="S11" s="57">
        <f t="shared" si="0"/>
        <v>8</v>
      </c>
      <c r="T11" s="252">
        <v>3</v>
      </c>
      <c r="U11" s="58">
        <f>SUM(S11:S14)</f>
        <v>25</v>
      </c>
      <c r="V11" s="47">
        <f>COUNTIF($E11:$R11,0)+COUNTIF($E12:$R12,0)+COUNTIF($E13:$R13,0)+COUNTIF($E14:$R14,0)</f>
        <v>11</v>
      </c>
      <c r="W11" s="47">
        <f>COUNTIF($E11:$R11,1)+COUNTIF($E12:$R12,1)+COUNTIF($E13:$R13,1)+COUNTIF($E14:$R14,1)</f>
        <v>5</v>
      </c>
      <c r="X11" s="47">
        <f>COUNTIF($E11:$R11,2)+COUNTIF($E12:$R12,2)+COUNTIF($E13:$R13,2)+COUNTIF($E14:$R14,2)</f>
        <v>4</v>
      </c>
      <c r="Y11" s="47">
        <f>COUNTIF($E11:$R11,3)+COUNTIF($E12:$R12,3)+COUNTIF($E13:$R13,3)+COUNTIF($E14:$R14,3)</f>
        <v>4</v>
      </c>
      <c r="Z11" s="47">
        <f>COUNTIF($E11:$R11,5)+COUNTIF($E12:$R12,5)+COUNTIF($E13:$R13,5)+COUNTIF($E14:$R14,5)</f>
        <v>0</v>
      </c>
      <c r="AA11" s="48">
        <f>COUNTIF($E11:$R11,"5*")+COUNTIF($E12:$R12,"5*")+COUNTIF($E13:$R13,"5*")</f>
        <v>0</v>
      </c>
      <c r="AB11" s="49">
        <f>COUNTIF($E11:$R11,20)+COUNTIF($E12:$R12,20)+COUNTIF($E13:$R13,20)</f>
        <v>0</v>
      </c>
    </row>
    <row r="12" spans="1:28" ht="15.75" thickBot="1" x14ac:dyDescent="0.3">
      <c r="A12" s="206">
        <v>403</v>
      </c>
      <c r="B12" s="207" t="s">
        <v>69</v>
      </c>
      <c r="C12" s="208" t="s">
        <v>70</v>
      </c>
      <c r="D12" s="209" t="s">
        <v>66</v>
      </c>
      <c r="E12" s="59">
        <v>0</v>
      </c>
      <c r="F12" s="50">
        <v>0</v>
      </c>
      <c r="G12" s="50">
        <v>0</v>
      </c>
      <c r="H12" s="50">
        <v>1</v>
      </c>
      <c r="I12" s="50">
        <v>1</v>
      </c>
      <c r="J12" s="50">
        <v>3</v>
      </c>
      <c r="K12" s="50"/>
      <c r="L12" s="50"/>
      <c r="M12" s="50"/>
      <c r="N12" s="50"/>
      <c r="O12" s="50"/>
      <c r="P12" s="50"/>
      <c r="Q12" s="50"/>
      <c r="R12" s="50"/>
      <c r="S12" s="51">
        <f t="shared" si="0"/>
        <v>5</v>
      </c>
      <c r="T12" s="253"/>
      <c r="U12" s="52"/>
      <c r="V12" s="53"/>
      <c r="W12" s="53"/>
      <c r="X12" s="53"/>
      <c r="Y12" s="53"/>
      <c r="Z12" s="53"/>
      <c r="AA12" s="54"/>
      <c r="AB12" s="55"/>
    </row>
    <row r="13" spans="1:28" ht="18.75" thickBot="1" x14ac:dyDescent="0.3">
      <c r="A13" s="210"/>
      <c r="B13" s="211"/>
      <c r="C13" s="212"/>
      <c r="D13" s="209"/>
      <c r="E13" s="71">
        <v>0</v>
      </c>
      <c r="F13" s="72">
        <v>0</v>
      </c>
      <c r="G13" s="72">
        <v>0</v>
      </c>
      <c r="H13" s="72">
        <v>1</v>
      </c>
      <c r="I13" s="72">
        <v>2</v>
      </c>
      <c r="J13" s="72">
        <v>3</v>
      </c>
      <c r="K13" s="72"/>
      <c r="L13" s="72"/>
      <c r="M13" s="72"/>
      <c r="N13" s="72"/>
      <c r="O13" s="72"/>
      <c r="P13" s="72"/>
      <c r="Q13" s="72"/>
      <c r="R13" s="72"/>
      <c r="S13" s="73">
        <f t="shared" si="0"/>
        <v>6</v>
      </c>
      <c r="T13" s="253"/>
      <c r="U13" s="165"/>
      <c r="V13" s="36" t="s">
        <v>3</v>
      </c>
      <c r="W13" s="37"/>
      <c r="X13" s="37"/>
      <c r="Y13" s="38"/>
      <c r="Z13" s="38"/>
      <c r="AA13" s="39"/>
      <c r="AB13" s="40" t="str">
        <f>TEXT( (U14-U13+0.00000000000001),"[hh].mm.ss")</f>
        <v>00.00.00</v>
      </c>
    </row>
    <row r="14" spans="1:28" ht="18.75" thickBot="1" x14ac:dyDescent="0.3">
      <c r="A14" s="213"/>
      <c r="B14" s="214"/>
      <c r="C14" s="215"/>
      <c r="D14" s="216"/>
      <c r="E14" s="67">
        <v>0</v>
      </c>
      <c r="F14" s="68">
        <v>0</v>
      </c>
      <c r="G14" s="68">
        <v>0</v>
      </c>
      <c r="H14" s="68">
        <v>1</v>
      </c>
      <c r="I14" s="68">
        <v>2</v>
      </c>
      <c r="J14" s="68">
        <v>3</v>
      </c>
      <c r="K14" s="68"/>
      <c r="L14" s="68"/>
      <c r="M14" s="68"/>
      <c r="N14" s="68"/>
      <c r="O14" s="68"/>
      <c r="P14" s="68"/>
      <c r="Q14" s="68"/>
      <c r="R14" s="68"/>
      <c r="S14" s="69">
        <f t="shared" si="0"/>
        <v>6</v>
      </c>
      <c r="T14" s="254"/>
      <c r="U14" s="165"/>
      <c r="V14" s="41" t="s">
        <v>11</v>
      </c>
      <c r="W14" s="42"/>
      <c r="X14" s="42"/>
      <c r="Y14" s="43"/>
      <c r="Z14" s="44"/>
      <c r="AA14" s="45"/>
      <c r="AB14" s="46" t="str">
        <f>TEXT(IF($E12="","",(IF($E13="",S12/(15-(COUNTIF($E12:$R12,""))),(IF($E14="",(S12+S13)/(30-(COUNTIF($E12:$R12,"")+COUNTIF($E13:$R13,""))), (S12+S13+S14)/(45-(COUNTIF($E12:$R12,"")+COUNTIF($E13:$R13,"")+COUNTIF($E14:$R14,"")))))))),"0,00")</f>
        <v>0,81</v>
      </c>
    </row>
    <row r="15" spans="1:28" ht="15" x14ac:dyDescent="0.25">
      <c r="A15" s="217"/>
      <c r="B15" s="218"/>
      <c r="C15" s="219"/>
      <c r="D15" s="220"/>
      <c r="E15" s="70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/>
      <c r="L15" s="56"/>
      <c r="M15" s="56"/>
      <c r="N15" s="56"/>
      <c r="O15" s="56"/>
      <c r="P15" s="56"/>
      <c r="Q15" s="56"/>
      <c r="R15" s="56"/>
      <c r="S15" s="57">
        <f t="shared" si="0"/>
        <v>0</v>
      </c>
      <c r="T15" s="252">
        <v>2</v>
      </c>
      <c r="U15" s="58">
        <f t="shared" ref="U15" si="1">SUM(S15:S18)</f>
        <v>9</v>
      </c>
      <c r="V15" s="47">
        <f>COUNTIF($E15:$R15,0)+COUNTIF($E16:$R16,0)+COUNTIF($E17:$R17,0)+COUNTIF($E18:$R18,0)</f>
        <v>20</v>
      </c>
      <c r="W15" s="47">
        <f>COUNTIF($E15:$R15,1)+COUNTIF($E16:$R16,1)+COUNTIF($E17:$R17,1)+COUNTIF($E18:$R18,1)</f>
        <v>1</v>
      </c>
      <c r="X15" s="47">
        <f>COUNTIF($E15:$R15,2)+COUNTIF($E16:$R16,2)+COUNTIF($E17:$R17,2)+COUNTIF($E18:$R18,2)</f>
        <v>1</v>
      </c>
      <c r="Y15" s="47">
        <f>COUNTIF($E15:$R15,3)+COUNTIF($E16:$R16,3)+COUNTIF($E17:$R17,3)+COUNTIF($E18:$R18,3)</f>
        <v>2</v>
      </c>
      <c r="Z15" s="47">
        <f>COUNTIF($E15:$R15,5)+COUNTIF($E16:$R16,5)+COUNTIF($E17:$R17,5)+COUNTIF($E18:$R18,5)</f>
        <v>0</v>
      </c>
      <c r="AA15" s="48">
        <f>COUNTIF($E15:$R15,"5*")+COUNTIF($E16:$R16,"5*")+COUNTIF($E17:$R17,"5*")</f>
        <v>0</v>
      </c>
      <c r="AB15" s="49">
        <f>COUNTIF($E15:$R15,20)+COUNTIF($E16:$R16,20)+COUNTIF($E17:$R17,20)</f>
        <v>0</v>
      </c>
    </row>
    <row r="16" spans="1:28" ht="15.75" thickBot="1" x14ac:dyDescent="0.3">
      <c r="A16" s="206">
        <v>405</v>
      </c>
      <c r="B16" s="207" t="s">
        <v>71</v>
      </c>
      <c r="C16" s="208" t="s">
        <v>57</v>
      </c>
      <c r="D16" s="209" t="s">
        <v>21</v>
      </c>
      <c r="E16" s="59">
        <v>0</v>
      </c>
      <c r="F16" s="50">
        <v>0</v>
      </c>
      <c r="G16" s="50">
        <v>0</v>
      </c>
      <c r="H16" s="50">
        <v>3</v>
      </c>
      <c r="I16" s="50">
        <v>0</v>
      </c>
      <c r="J16" s="50">
        <v>0</v>
      </c>
      <c r="K16" s="50"/>
      <c r="L16" s="50"/>
      <c r="M16" s="50"/>
      <c r="N16" s="50"/>
      <c r="O16" s="50"/>
      <c r="P16" s="50"/>
      <c r="Q16" s="50"/>
      <c r="R16" s="50"/>
      <c r="S16" s="51">
        <f t="shared" si="0"/>
        <v>3</v>
      </c>
      <c r="T16" s="253"/>
      <c r="U16" s="52"/>
      <c r="V16" s="53"/>
      <c r="W16" s="53"/>
      <c r="X16" s="53"/>
      <c r="Y16" s="53"/>
      <c r="Z16" s="53"/>
      <c r="AA16" s="54"/>
      <c r="AB16" s="55"/>
    </row>
    <row r="17" spans="1:28" ht="18.75" thickBot="1" x14ac:dyDescent="0.3">
      <c r="A17" s="210"/>
      <c r="B17" s="211"/>
      <c r="C17" s="212"/>
      <c r="D17" s="209"/>
      <c r="E17" s="71">
        <v>0</v>
      </c>
      <c r="F17" s="72">
        <v>0</v>
      </c>
      <c r="G17" s="72">
        <v>0</v>
      </c>
      <c r="H17" s="72">
        <v>2</v>
      </c>
      <c r="I17" s="72">
        <v>0</v>
      </c>
      <c r="J17" s="72">
        <v>1</v>
      </c>
      <c r="K17" s="72"/>
      <c r="L17" s="72"/>
      <c r="M17" s="72"/>
      <c r="N17" s="72"/>
      <c r="O17" s="72"/>
      <c r="P17" s="72"/>
      <c r="Q17" s="72"/>
      <c r="R17" s="72"/>
      <c r="S17" s="73">
        <f t="shared" si="0"/>
        <v>3</v>
      </c>
      <c r="T17" s="253"/>
      <c r="U17" s="165"/>
      <c r="V17" s="36" t="s">
        <v>3</v>
      </c>
      <c r="W17" s="37"/>
      <c r="X17" s="37"/>
      <c r="Y17" s="38"/>
      <c r="Z17" s="38"/>
      <c r="AA17" s="39"/>
      <c r="AB17" s="40" t="str">
        <f>TEXT( (U18-U17+0.00000000000001),"[hh].mm.ss")</f>
        <v>00.00.00</v>
      </c>
    </row>
    <row r="18" spans="1:28" ht="18.75" thickBot="1" x14ac:dyDescent="0.3">
      <c r="A18" s="213"/>
      <c r="B18" s="214"/>
      <c r="C18" s="215"/>
      <c r="D18" s="216"/>
      <c r="E18" s="74">
        <v>0</v>
      </c>
      <c r="F18" s="75">
        <v>0</v>
      </c>
      <c r="G18" s="75">
        <v>0</v>
      </c>
      <c r="H18" s="75">
        <v>3</v>
      </c>
      <c r="I18" s="75">
        <v>0</v>
      </c>
      <c r="J18" s="75">
        <v>0</v>
      </c>
      <c r="K18" s="75"/>
      <c r="L18" s="75"/>
      <c r="M18" s="75"/>
      <c r="N18" s="75"/>
      <c r="O18" s="75"/>
      <c r="P18" s="75"/>
      <c r="Q18" s="75"/>
      <c r="R18" s="75"/>
      <c r="S18" s="76">
        <f t="shared" si="0"/>
        <v>3</v>
      </c>
      <c r="T18" s="254"/>
      <c r="U18" s="165"/>
      <c r="V18" s="41" t="s">
        <v>11</v>
      </c>
      <c r="W18" s="42"/>
      <c r="X18" s="42"/>
      <c r="Y18" s="43"/>
      <c r="Z18" s="44"/>
      <c r="AA18" s="45"/>
      <c r="AB18" s="46" t="str">
        <f>TEXT(IF($E16="","",(IF($E17="",S16/(15-(COUNTIF($E16:$R16,""))),(IF($E18="",(S16+S17)/(30-(COUNTIF($E16:$R16,"")+COUNTIF($E17:$R17,""))), (S16+S17+S18)/(45-(COUNTIF($E16:$R16,"")+COUNTIF($E17:$R17,"")+COUNTIF($E18:$R18,"")))))))),"0,00")</f>
        <v>0,43</v>
      </c>
    </row>
    <row r="19" spans="1:28" ht="15" x14ac:dyDescent="0.25">
      <c r="A19" s="217"/>
      <c r="B19" s="218"/>
      <c r="C19" s="219"/>
      <c r="D19" s="220"/>
      <c r="E19" s="70">
        <v>5</v>
      </c>
      <c r="F19" s="56">
        <v>2</v>
      </c>
      <c r="G19" s="56">
        <v>1</v>
      </c>
      <c r="H19" s="56">
        <v>3</v>
      </c>
      <c r="I19" s="56">
        <v>3</v>
      </c>
      <c r="J19" s="56">
        <v>5</v>
      </c>
      <c r="K19" s="56"/>
      <c r="L19" s="56"/>
      <c r="M19" s="56"/>
      <c r="N19" s="56"/>
      <c r="O19" s="56"/>
      <c r="P19" s="56"/>
      <c r="Q19" s="56"/>
      <c r="R19" s="56"/>
      <c r="S19" s="57">
        <f t="shared" si="0"/>
        <v>19</v>
      </c>
      <c r="T19" s="252">
        <v>7</v>
      </c>
      <c r="U19" s="58">
        <f t="shared" ref="U19" si="2">SUM(S19:S22)</f>
        <v>76</v>
      </c>
      <c r="V19" s="47">
        <f>COUNTIF($E19:$R19,0)+COUNTIF($E20:$R20,0)+COUNTIF($E21:$R21,0)+COUNTIF($E22:$R22,0)</f>
        <v>1</v>
      </c>
      <c r="W19" s="47">
        <f>COUNTIF($E19:$R19,1)+COUNTIF($E20:$R20,1)+COUNTIF($E21:$R21,1)+COUNTIF($E22:$R22,1)</f>
        <v>2</v>
      </c>
      <c r="X19" s="47">
        <f>COUNTIF($E19:$R19,2)+COUNTIF($E20:$R20,2)+COUNTIF($E21:$R21,2)+COUNTIF($E22:$R22,2)</f>
        <v>3</v>
      </c>
      <c r="Y19" s="47">
        <f>COUNTIF($E19:$R19,3)+COUNTIF($E20:$R20,3)+COUNTIF($E21:$R21,3)+COUNTIF($E22:$R22,3)</f>
        <v>11</v>
      </c>
      <c r="Z19" s="47">
        <f>COUNTIF($E19:$R19,5)+COUNTIF($E20:$R20,5)+COUNTIF($E21:$R21,5)+COUNTIF($E22:$R22,5)</f>
        <v>7</v>
      </c>
      <c r="AA19" s="48">
        <f>COUNTIF($E19:$R19,"5*")+COUNTIF($E20:$R20,"5*")+COUNTIF($E21:$R21,"5*")</f>
        <v>0</v>
      </c>
      <c r="AB19" s="49">
        <f>COUNTIF($E19:$R19,20)+COUNTIF($E20:$R20,20)+COUNTIF($E21:$R21,20)</f>
        <v>0</v>
      </c>
    </row>
    <row r="20" spans="1:28" ht="15.75" thickBot="1" x14ac:dyDescent="0.3">
      <c r="A20" s="206">
        <v>406</v>
      </c>
      <c r="B20" s="207" t="s">
        <v>72</v>
      </c>
      <c r="C20" s="208" t="s">
        <v>24</v>
      </c>
      <c r="D20" s="209" t="s">
        <v>21</v>
      </c>
      <c r="E20" s="59">
        <v>1</v>
      </c>
      <c r="F20" s="50">
        <v>5</v>
      </c>
      <c r="G20" s="50">
        <v>5</v>
      </c>
      <c r="H20" s="50">
        <v>3</v>
      </c>
      <c r="I20" s="50">
        <v>3</v>
      </c>
      <c r="J20" s="50">
        <v>3</v>
      </c>
      <c r="K20" s="50"/>
      <c r="L20" s="50"/>
      <c r="M20" s="50"/>
      <c r="N20" s="50"/>
      <c r="O20" s="50"/>
      <c r="P20" s="50"/>
      <c r="Q20" s="50"/>
      <c r="R20" s="50"/>
      <c r="S20" s="51">
        <f t="shared" si="0"/>
        <v>20</v>
      </c>
      <c r="T20" s="253"/>
      <c r="U20" s="52"/>
      <c r="V20" s="53"/>
      <c r="W20" s="53"/>
      <c r="X20" s="53"/>
      <c r="Y20" s="53"/>
      <c r="Z20" s="53"/>
      <c r="AA20" s="54"/>
      <c r="AB20" s="55"/>
    </row>
    <row r="21" spans="1:28" ht="18.75" thickBot="1" x14ac:dyDescent="0.3">
      <c r="A21" s="210"/>
      <c r="B21" s="211"/>
      <c r="C21" s="212"/>
      <c r="D21" s="209"/>
      <c r="E21" s="71">
        <v>5</v>
      </c>
      <c r="F21" s="72">
        <v>3</v>
      </c>
      <c r="G21" s="72">
        <v>2</v>
      </c>
      <c r="H21" s="72">
        <v>3</v>
      </c>
      <c r="I21" s="72">
        <v>3</v>
      </c>
      <c r="J21" s="72">
        <v>3</v>
      </c>
      <c r="K21" s="72"/>
      <c r="L21" s="72"/>
      <c r="M21" s="72"/>
      <c r="N21" s="72"/>
      <c r="O21" s="72"/>
      <c r="P21" s="72"/>
      <c r="Q21" s="72"/>
      <c r="R21" s="72"/>
      <c r="S21" s="73">
        <f t="shared" si="0"/>
        <v>19</v>
      </c>
      <c r="T21" s="253"/>
      <c r="U21" s="165"/>
      <c r="V21" s="36" t="s">
        <v>3</v>
      </c>
      <c r="W21" s="37"/>
      <c r="X21" s="37"/>
      <c r="Y21" s="38"/>
      <c r="Z21" s="38"/>
      <c r="AA21" s="39"/>
      <c r="AB21" s="40" t="str">
        <f>TEXT( (U22-U21+0.00000000000001),"[hh].mm.ss")</f>
        <v>00.00.00</v>
      </c>
    </row>
    <row r="22" spans="1:28" ht="18.75" thickBot="1" x14ac:dyDescent="0.3">
      <c r="A22" s="213"/>
      <c r="B22" s="214"/>
      <c r="C22" s="215"/>
      <c r="D22" s="216"/>
      <c r="E22" s="67">
        <v>0</v>
      </c>
      <c r="F22" s="68">
        <v>3</v>
      </c>
      <c r="G22" s="68">
        <v>3</v>
      </c>
      <c r="H22" s="68">
        <v>5</v>
      </c>
      <c r="I22" s="68">
        <v>2</v>
      </c>
      <c r="J22" s="68">
        <v>5</v>
      </c>
      <c r="K22" s="68"/>
      <c r="L22" s="68"/>
      <c r="M22" s="68"/>
      <c r="N22" s="68"/>
      <c r="O22" s="68"/>
      <c r="P22" s="68"/>
      <c r="Q22" s="68"/>
      <c r="R22" s="68"/>
      <c r="S22" s="69">
        <f t="shared" si="0"/>
        <v>18</v>
      </c>
      <c r="T22" s="254"/>
      <c r="U22" s="165"/>
      <c r="V22" s="41" t="s">
        <v>11</v>
      </c>
      <c r="W22" s="42"/>
      <c r="X22" s="42"/>
      <c r="Y22" s="43"/>
      <c r="Z22" s="44"/>
      <c r="AA22" s="45"/>
      <c r="AB22" s="46" t="str">
        <f>TEXT(IF($E20="","",(IF($E21="",S20/(15-(COUNTIF($E20:$R20,""))),(IF($E22="",(S20+S21)/(30-(COUNTIF($E20:$R20,"")+COUNTIF($E21:$R21,""))), (S20+S21+S22)/(45-(COUNTIF($E20:$R20,"")+COUNTIF($E21:$R21,"")+COUNTIF($E22:$R22,"")))))))),"0,00")</f>
        <v>2,71</v>
      </c>
    </row>
    <row r="23" spans="1:28" ht="15" x14ac:dyDescent="0.25">
      <c r="A23" s="217"/>
      <c r="B23" s="218"/>
      <c r="C23" s="219"/>
      <c r="D23" s="220"/>
      <c r="E23" s="70">
        <v>0</v>
      </c>
      <c r="F23" s="56">
        <v>0</v>
      </c>
      <c r="G23" s="56">
        <v>0</v>
      </c>
      <c r="H23" s="56">
        <v>3</v>
      </c>
      <c r="I23" s="56">
        <v>3</v>
      </c>
      <c r="J23" s="56">
        <v>3</v>
      </c>
      <c r="K23" s="56"/>
      <c r="L23" s="56"/>
      <c r="M23" s="56"/>
      <c r="N23" s="56"/>
      <c r="O23" s="56"/>
      <c r="P23" s="56"/>
      <c r="Q23" s="56"/>
      <c r="R23" s="56"/>
      <c r="S23" s="57">
        <f t="shared" si="0"/>
        <v>9</v>
      </c>
      <c r="T23" s="252">
        <v>4</v>
      </c>
      <c r="U23" s="58">
        <f t="shared" ref="U23" si="3">SUM(S23:S26)</f>
        <v>38</v>
      </c>
      <c r="V23" s="47">
        <f>COUNTIF($E23:$R23,0)+COUNTIF($E24:$R24,0)+COUNTIF($E25:$R25,0)+COUNTIF($E26:$R26,0)</f>
        <v>9</v>
      </c>
      <c r="W23" s="47">
        <f>COUNTIF($E23:$R23,1)+COUNTIF($E24:$R24,1)+COUNTIF($E25:$R25,1)+COUNTIF($E26:$R26,1)</f>
        <v>3</v>
      </c>
      <c r="X23" s="47">
        <f>COUNTIF($E23:$R23,2)+COUNTIF($E24:$R24,2)+COUNTIF($E25:$R25,2)+COUNTIF($E26:$R26,2)</f>
        <v>3</v>
      </c>
      <c r="Y23" s="47">
        <f>COUNTIF($E23:$R23,3)+COUNTIF($E24:$R24,3)+COUNTIF($E25:$R25,3)+COUNTIF($E26:$R26,3)</f>
        <v>8</v>
      </c>
      <c r="Z23" s="47">
        <f>COUNTIF($E23:$R23,5)+COUNTIF($E24:$R24,5)+COUNTIF($E25:$R25,5)+COUNTIF($E26:$R26,5)</f>
        <v>1</v>
      </c>
      <c r="AA23" s="48">
        <f>COUNTIF($E23:$R23,"5*")+COUNTIF($E24:$R24,"5*")+COUNTIF($E25:$R25,"5*")</f>
        <v>0</v>
      </c>
      <c r="AB23" s="49">
        <f>COUNTIF($E23:$R23,20)+COUNTIF($E24:$R24,20)+COUNTIF($E25:$R25,20)</f>
        <v>0</v>
      </c>
    </row>
    <row r="24" spans="1:28" ht="15.75" thickBot="1" x14ac:dyDescent="0.3">
      <c r="A24" s="206">
        <v>407</v>
      </c>
      <c r="B24" s="207" t="s">
        <v>73</v>
      </c>
      <c r="C24" s="208" t="s">
        <v>24</v>
      </c>
      <c r="D24" s="209" t="s">
        <v>21</v>
      </c>
      <c r="E24" s="59">
        <v>3</v>
      </c>
      <c r="F24" s="50">
        <v>0</v>
      </c>
      <c r="G24" s="50">
        <v>0</v>
      </c>
      <c r="H24" s="50">
        <v>1</v>
      </c>
      <c r="I24" s="50">
        <v>3</v>
      </c>
      <c r="J24" s="50">
        <v>2</v>
      </c>
      <c r="K24" s="50"/>
      <c r="L24" s="50"/>
      <c r="M24" s="50"/>
      <c r="N24" s="50"/>
      <c r="O24" s="50"/>
      <c r="P24" s="50"/>
      <c r="Q24" s="50"/>
      <c r="R24" s="50"/>
      <c r="S24" s="51">
        <f t="shared" si="0"/>
        <v>9</v>
      </c>
      <c r="T24" s="253"/>
      <c r="U24" s="52"/>
      <c r="V24" s="53"/>
      <c r="W24" s="53"/>
      <c r="X24" s="53"/>
      <c r="Y24" s="53"/>
      <c r="Z24" s="53"/>
      <c r="AA24" s="54"/>
      <c r="AB24" s="55"/>
    </row>
    <row r="25" spans="1:28" ht="18.75" thickBot="1" x14ac:dyDescent="0.3">
      <c r="A25" s="210"/>
      <c r="B25" s="211"/>
      <c r="C25" s="212"/>
      <c r="D25" s="209"/>
      <c r="E25" s="71">
        <v>0</v>
      </c>
      <c r="F25" s="72">
        <v>2</v>
      </c>
      <c r="G25" s="72">
        <v>0</v>
      </c>
      <c r="H25" s="72">
        <v>1</v>
      </c>
      <c r="I25" s="72">
        <v>5</v>
      </c>
      <c r="J25" s="72">
        <v>3</v>
      </c>
      <c r="K25" s="72"/>
      <c r="L25" s="72"/>
      <c r="M25" s="72"/>
      <c r="N25" s="72"/>
      <c r="O25" s="72"/>
      <c r="P25" s="72"/>
      <c r="Q25" s="72"/>
      <c r="R25" s="72"/>
      <c r="S25" s="73">
        <f t="shared" si="0"/>
        <v>11</v>
      </c>
      <c r="T25" s="253"/>
      <c r="U25" s="165"/>
      <c r="V25" s="36" t="s">
        <v>3</v>
      </c>
      <c r="W25" s="37"/>
      <c r="X25" s="37"/>
      <c r="Y25" s="38"/>
      <c r="Z25" s="38"/>
      <c r="AA25" s="39"/>
      <c r="AB25" s="40" t="str">
        <f>TEXT( (U26-U25+0.00000000000001),"[hh].mm.ss")</f>
        <v>00.00.00</v>
      </c>
    </row>
    <row r="26" spans="1:28" ht="18.75" thickBot="1" x14ac:dyDescent="0.3">
      <c r="A26" s="213"/>
      <c r="B26" s="214"/>
      <c r="C26" s="215"/>
      <c r="D26" s="216"/>
      <c r="E26" s="67">
        <v>2</v>
      </c>
      <c r="F26" s="68">
        <v>0</v>
      </c>
      <c r="G26" s="68">
        <v>0</v>
      </c>
      <c r="H26" s="68">
        <v>3</v>
      </c>
      <c r="I26" s="68">
        <v>1</v>
      </c>
      <c r="J26" s="68">
        <v>3</v>
      </c>
      <c r="K26" s="68"/>
      <c r="L26" s="68"/>
      <c r="M26" s="68"/>
      <c r="N26" s="68"/>
      <c r="O26" s="68"/>
      <c r="P26" s="68"/>
      <c r="Q26" s="68"/>
      <c r="R26" s="68"/>
      <c r="S26" s="69">
        <f t="shared" si="0"/>
        <v>9</v>
      </c>
      <c r="T26" s="254"/>
      <c r="U26" s="165"/>
      <c r="V26" s="41" t="s">
        <v>11</v>
      </c>
      <c r="W26" s="42"/>
      <c r="X26" s="42"/>
      <c r="Y26" s="43"/>
      <c r="Z26" s="44"/>
      <c r="AA26" s="45"/>
      <c r="AB26" s="46" t="str">
        <f>TEXT(IF($E24="","",(IF($E25="",S24/(15-(COUNTIF($E24:$R24,""))),(IF($E26="",(S24+S25)/(30-(COUNTIF($E24:$R24,"")+COUNTIF($E25:$R25,""))), (S24+S25+S26)/(45-(COUNTIF($E24:$R24,"")+COUNTIF($E25:$R25,"")+COUNTIF($E26:$R26,"")))))))),"0,00")</f>
        <v>1,38</v>
      </c>
    </row>
    <row r="27" spans="1:28" ht="15" x14ac:dyDescent="0.25">
      <c r="A27" s="217"/>
      <c r="B27" s="218"/>
      <c r="C27" s="219"/>
      <c r="D27" s="220"/>
      <c r="E27" s="70">
        <v>0</v>
      </c>
      <c r="F27" s="56">
        <v>0</v>
      </c>
      <c r="G27" s="56">
        <v>0</v>
      </c>
      <c r="H27" s="56">
        <v>0</v>
      </c>
      <c r="I27" s="56">
        <v>1</v>
      </c>
      <c r="J27" s="56">
        <v>0</v>
      </c>
      <c r="K27" s="56"/>
      <c r="L27" s="56"/>
      <c r="M27" s="56"/>
      <c r="N27" s="56"/>
      <c r="O27" s="56"/>
      <c r="P27" s="56"/>
      <c r="Q27" s="56"/>
      <c r="R27" s="56"/>
      <c r="S27" s="57">
        <f t="shared" si="0"/>
        <v>1</v>
      </c>
      <c r="T27" s="252">
        <v>1</v>
      </c>
      <c r="U27" s="58">
        <f t="shared" ref="U27" si="4">SUM(S27:S30)</f>
        <v>3</v>
      </c>
      <c r="V27" s="47">
        <f>COUNTIF($E27:$R27,0)+COUNTIF($E28:$R28,0)+COUNTIF($E29:$R29,0)+COUNTIF($E30:$R30,0)</f>
        <v>21</v>
      </c>
      <c r="W27" s="47">
        <f>COUNTIF($E27:$R27,1)+COUNTIF($E28:$R28,1)+COUNTIF($E29:$R29,1)+COUNTIF($E30:$R30,1)</f>
        <v>3</v>
      </c>
      <c r="X27" s="47">
        <f>COUNTIF($E27:$R27,2)+COUNTIF($E28:$R28,2)+COUNTIF($E29:$R29,2)+COUNTIF($E30:$R30,2)</f>
        <v>0</v>
      </c>
      <c r="Y27" s="47">
        <f>COUNTIF($E27:$R27,3)+COUNTIF($E28:$R28,3)+COUNTIF($E29:$R29,3)+COUNTIF($E30:$R30,3)</f>
        <v>0</v>
      </c>
      <c r="Z27" s="47">
        <f>COUNTIF($E27:$R27,5)+COUNTIF($E28:$R28,5)+COUNTIF($E29:$R29,5)+COUNTIF($E30:$R30,5)</f>
        <v>0</v>
      </c>
      <c r="AA27" s="48">
        <f>COUNTIF($E27:$R27,"5*")+COUNTIF($E28:$R28,"5*")+COUNTIF($E29:$R29,"5*")</f>
        <v>0</v>
      </c>
      <c r="AB27" s="49">
        <f>COUNTIF($E27:$R27,20)+COUNTIF($E28:$R28,20)+COUNTIF($E29:$R29,20)</f>
        <v>0</v>
      </c>
    </row>
    <row r="28" spans="1:28" ht="15.75" thickBot="1" x14ac:dyDescent="0.3">
      <c r="A28" s="206">
        <v>408</v>
      </c>
      <c r="B28" s="221" t="s">
        <v>28</v>
      </c>
      <c r="C28" s="222" t="s">
        <v>74</v>
      </c>
      <c r="D28" s="209" t="s">
        <v>21</v>
      </c>
      <c r="E28" s="59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/>
      <c r="L28" s="50"/>
      <c r="M28" s="50"/>
      <c r="N28" s="50"/>
      <c r="O28" s="50"/>
      <c r="P28" s="50"/>
      <c r="Q28" s="50"/>
      <c r="R28" s="50"/>
      <c r="S28" s="51">
        <f t="shared" si="0"/>
        <v>0</v>
      </c>
      <c r="T28" s="253"/>
      <c r="U28" s="52"/>
      <c r="V28" s="53"/>
      <c r="W28" s="53"/>
      <c r="X28" s="53"/>
      <c r="Y28" s="53"/>
      <c r="Z28" s="53"/>
      <c r="AA28" s="54"/>
      <c r="AB28" s="55"/>
    </row>
    <row r="29" spans="1:28" ht="18.75" thickBot="1" x14ac:dyDescent="0.3">
      <c r="A29" s="210"/>
      <c r="B29" s="211"/>
      <c r="C29" s="212"/>
      <c r="D29" s="209"/>
      <c r="E29" s="71">
        <v>0</v>
      </c>
      <c r="F29" s="72">
        <v>0</v>
      </c>
      <c r="G29" s="72">
        <v>0</v>
      </c>
      <c r="H29" s="72">
        <v>0</v>
      </c>
      <c r="I29" s="72">
        <v>1</v>
      </c>
      <c r="J29" s="72">
        <v>0</v>
      </c>
      <c r="K29" s="72"/>
      <c r="L29" s="72"/>
      <c r="M29" s="72"/>
      <c r="N29" s="72"/>
      <c r="O29" s="72"/>
      <c r="P29" s="72"/>
      <c r="Q29" s="72"/>
      <c r="R29" s="72"/>
      <c r="S29" s="73">
        <f t="shared" si="0"/>
        <v>1</v>
      </c>
      <c r="T29" s="253"/>
      <c r="U29" s="165"/>
      <c r="V29" s="36" t="s">
        <v>3</v>
      </c>
      <c r="W29" s="37"/>
      <c r="X29" s="37"/>
      <c r="Y29" s="38"/>
      <c r="Z29" s="38"/>
      <c r="AA29" s="39"/>
      <c r="AB29" s="40" t="str">
        <f>TEXT( (U30-U29+0.00000000000001),"[hh].mm.ss")</f>
        <v>00.00.00</v>
      </c>
    </row>
    <row r="30" spans="1:28" ht="18.75" thickBot="1" x14ac:dyDescent="0.3">
      <c r="A30" s="213"/>
      <c r="B30" s="214"/>
      <c r="C30" s="215"/>
      <c r="D30" s="216"/>
      <c r="E30" s="67">
        <v>0</v>
      </c>
      <c r="F30" s="68">
        <v>0</v>
      </c>
      <c r="G30" s="68">
        <v>0</v>
      </c>
      <c r="H30" s="68">
        <v>0</v>
      </c>
      <c r="I30" s="68">
        <v>1</v>
      </c>
      <c r="J30" s="68">
        <v>0</v>
      </c>
      <c r="K30" s="68"/>
      <c r="L30" s="68"/>
      <c r="M30" s="68"/>
      <c r="N30" s="68"/>
      <c r="O30" s="68"/>
      <c r="P30" s="68"/>
      <c r="Q30" s="68"/>
      <c r="R30" s="68"/>
      <c r="S30" s="69">
        <f t="shared" si="0"/>
        <v>1</v>
      </c>
      <c r="T30" s="254"/>
      <c r="U30" s="165"/>
      <c r="V30" s="41" t="s">
        <v>11</v>
      </c>
      <c r="W30" s="42"/>
      <c r="X30" s="42"/>
      <c r="Y30" s="43"/>
      <c r="Z30" s="44"/>
      <c r="AA30" s="45"/>
      <c r="AB30" s="46" t="str">
        <f>TEXT(IF($E28="","",(IF($E29="",S28/(15-(COUNTIF($E28:$R28,""))),(IF($E30="",(S28+S29)/(30-(COUNTIF($E28:$R28,"")+COUNTIF($E29:$R29,""))), (S28+S29+S30)/(45-(COUNTIF($E28:$R28,"")+COUNTIF($E29:$R29,"")+COUNTIF($E30:$R30,"")))))))),"0,00")</f>
        <v>0,10</v>
      </c>
    </row>
    <row r="31" spans="1:28" ht="15" x14ac:dyDescent="0.25">
      <c r="A31" s="217"/>
      <c r="B31" s="218"/>
      <c r="C31" s="219"/>
      <c r="D31" s="220"/>
      <c r="E31" s="70">
        <v>3</v>
      </c>
      <c r="F31" s="56">
        <v>3</v>
      </c>
      <c r="G31" s="56">
        <v>0</v>
      </c>
      <c r="H31" s="56">
        <v>2</v>
      </c>
      <c r="I31" s="56">
        <v>2</v>
      </c>
      <c r="J31" s="56">
        <v>3</v>
      </c>
      <c r="K31" s="56"/>
      <c r="L31" s="56"/>
      <c r="M31" s="56"/>
      <c r="N31" s="56"/>
      <c r="O31" s="56"/>
      <c r="P31" s="56"/>
      <c r="Q31" s="56"/>
      <c r="R31" s="56"/>
      <c r="S31" s="57">
        <f t="shared" si="0"/>
        <v>13</v>
      </c>
      <c r="T31" s="252">
        <v>6</v>
      </c>
      <c r="U31" s="58">
        <f t="shared" ref="U31" si="5">SUM(S31:S34)</f>
        <v>58</v>
      </c>
      <c r="V31" s="47">
        <f>COUNTIF($E31:$R31,0)+COUNTIF($E32:$R32,0)+COUNTIF($E33:$R33,0)+COUNTIF($E34:$R34,0)</f>
        <v>2</v>
      </c>
      <c r="W31" s="47">
        <f>COUNTIF($E31:$R31,1)+COUNTIF($E32:$R32,1)+COUNTIF($E33:$R33,1)+COUNTIF($E34:$R34,1)</f>
        <v>1</v>
      </c>
      <c r="X31" s="47">
        <f>COUNTIF($E31:$R31,2)+COUNTIF($E32:$R32,2)+COUNTIF($E33:$R33,2)+COUNTIF($E34:$R34,2)</f>
        <v>10</v>
      </c>
      <c r="Y31" s="47">
        <f>COUNTIF($E31:$R31,3)+COUNTIF($E32:$R32,3)+COUNTIF($E33:$R33,3)+COUNTIF($E34:$R34,3)</f>
        <v>9</v>
      </c>
      <c r="Z31" s="47">
        <f>COUNTIF($E31:$R31,5)+COUNTIF($E32:$R32,5)+COUNTIF($E33:$R33,5)+COUNTIF($E34:$R34,5)</f>
        <v>2</v>
      </c>
      <c r="AA31" s="48">
        <f>COUNTIF($E31:$R31,"5*")+COUNTIF($E32:$R32,"5*")+COUNTIF($E33:$R33,"5*")</f>
        <v>0</v>
      </c>
      <c r="AB31" s="49">
        <f>COUNTIF($E31:$R31,20)+COUNTIF($E32:$R32,20)+COUNTIF($E33:$R33,20)</f>
        <v>0</v>
      </c>
    </row>
    <row r="32" spans="1:28" ht="15.75" thickBot="1" x14ac:dyDescent="0.3">
      <c r="A32" s="206">
        <v>409</v>
      </c>
      <c r="B32" s="221" t="s">
        <v>75</v>
      </c>
      <c r="C32" s="222" t="s">
        <v>74</v>
      </c>
      <c r="D32" s="209" t="s">
        <v>21</v>
      </c>
      <c r="E32" s="59">
        <v>2</v>
      </c>
      <c r="F32" s="50">
        <v>3</v>
      </c>
      <c r="G32" s="50">
        <v>3</v>
      </c>
      <c r="H32" s="50">
        <v>2</v>
      </c>
      <c r="I32" s="50">
        <v>2</v>
      </c>
      <c r="J32" s="50">
        <v>3</v>
      </c>
      <c r="K32" s="50"/>
      <c r="L32" s="50"/>
      <c r="M32" s="50"/>
      <c r="N32" s="50"/>
      <c r="O32" s="50"/>
      <c r="P32" s="50"/>
      <c r="Q32" s="50"/>
      <c r="R32" s="50"/>
      <c r="S32" s="51">
        <f t="shared" si="0"/>
        <v>15</v>
      </c>
      <c r="T32" s="253"/>
      <c r="U32" s="52"/>
      <c r="V32" s="53"/>
      <c r="W32" s="53"/>
      <c r="X32" s="53"/>
      <c r="Y32" s="53"/>
      <c r="Z32" s="53"/>
      <c r="AA32" s="54"/>
      <c r="AB32" s="55"/>
    </row>
    <row r="33" spans="1:28" ht="18.75" thickBot="1" x14ac:dyDescent="0.3">
      <c r="A33" s="210"/>
      <c r="B33" s="211"/>
      <c r="C33" s="212"/>
      <c r="D33" s="209"/>
      <c r="E33" s="71">
        <v>5</v>
      </c>
      <c r="F33" s="72">
        <v>2</v>
      </c>
      <c r="G33" s="72">
        <v>3</v>
      </c>
      <c r="H33" s="72">
        <v>2</v>
      </c>
      <c r="I33" s="72">
        <v>2</v>
      </c>
      <c r="J33" s="72">
        <v>3</v>
      </c>
      <c r="K33" s="72"/>
      <c r="L33" s="72"/>
      <c r="M33" s="72"/>
      <c r="N33" s="72"/>
      <c r="O33" s="72"/>
      <c r="P33" s="72"/>
      <c r="Q33" s="72"/>
      <c r="R33" s="72"/>
      <c r="S33" s="73">
        <f t="shared" si="0"/>
        <v>17</v>
      </c>
      <c r="T33" s="253"/>
      <c r="U33" s="165"/>
      <c r="V33" s="36" t="s">
        <v>3</v>
      </c>
      <c r="W33" s="37"/>
      <c r="X33" s="37"/>
      <c r="Y33" s="38"/>
      <c r="Z33" s="38"/>
      <c r="AA33" s="39"/>
      <c r="AB33" s="40" t="str">
        <f>TEXT( (U34-U33+0.00000000000001),"[hh].mm.ss")</f>
        <v>00.00.00</v>
      </c>
    </row>
    <row r="34" spans="1:28" ht="18.75" thickBot="1" x14ac:dyDescent="0.3">
      <c r="A34" s="213"/>
      <c r="B34" s="214"/>
      <c r="C34" s="215"/>
      <c r="D34" s="216"/>
      <c r="E34" s="67">
        <v>2</v>
      </c>
      <c r="F34" s="68">
        <v>2</v>
      </c>
      <c r="G34" s="68">
        <v>0</v>
      </c>
      <c r="H34" s="68">
        <v>1</v>
      </c>
      <c r="I34" s="68">
        <v>5</v>
      </c>
      <c r="J34" s="68">
        <v>3</v>
      </c>
      <c r="K34" s="68"/>
      <c r="L34" s="68"/>
      <c r="M34" s="68"/>
      <c r="N34" s="68"/>
      <c r="O34" s="68"/>
      <c r="P34" s="68"/>
      <c r="Q34" s="68"/>
      <c r="R34" s="68"/>
      <c r="S34" s="69">
        <f t="shared" si="0"/>
        <v>13</v>
      </c>
      <c r="T34" s="254"/>
      <c r="U34" s="165"/>
      <c r="V34" s="41" t="s">
        <v>11</v>
      </c>
      <c r="W34" s="42"/>
      <c r="X34" s="42"/>
      <c r="Y34" s="43"/>
      <c r="Z34" s="44"/>
      <c r="AA34" s="45"/>
      <c r="AB34" s="46" t="str">
        <f>TEXT(IF($E32="","",(IF($E33="",S32/(15-(COUNTIF($E32:$R32,""))),(IF($E34="",(S32+S33)/(30-(COUNTIF($E32:$R32,"")+COUNTIF($E33:$R33,""))), (S32+S33+S34)/(45-(COUNTIF($E32:$R32,"")+COUNTIF($E33:$R33,"")+COUNTIF($E34:$R34,"")))))))),"0,00")</f>
        <v>2,14</v>
      </c>
    </row>
  </sheetData>
  <mergeCells count="14">
    <mergeCell ref="AA1:AB2"/>
    <mergeCell ref="AA3:AB3"/>
    <mergeCell ref="A3:Z3"/>
    <mergeCell ref="T7:T10"/>
    <mergeCell ref="A1:C1"/>
    <mergeCell ref="D1:R1"/>
    <mergeCell ref="A2:C2"/>
    <mergeCell ref="D2:R2"/>
    <mergeCell ref="T27:T30"/>
    <mergeCell ref="T31:T34"/>
    <mergeCell ref="T11:T14"/>
    <mergeCell ref="T15:T18"/>
    <mergeCell ref="T19:T22"/>
    <mergeCell ref="T23:T26"/>
  </mergeCells>
  <pageMargins left="0.25" right="0.25" top="0.75" bottom="0.75" header="0.3" footer="0.3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32" t="s">
        <v>20</v>
      </c>
      <c r="B1" s="233"/>
      <c r="C1" s="234"/>
      <c r="D1" s="226" t="s">
        <v>76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8"/>
      <c r="T1" s="1"/>
      <c r="U1" s="1"/>
      <c r="V1" s="1"/>
      <c r="W1" s="1"/>
      <c r="X1" s="1"/>
      <c r="Y1" s="1"/>
      <c r="Z1" s="1"/>
      <c r="AA1" s="1"/>
      <c r="AB1" s="238" t="s">
        <v>173</v>
      </c>
      <c r="AC1" s="239"/>
    </row>
    <row r="2" spans="1:29" ht="51" customHeight="1" thickBot="1" x14ac:dyDescent="0.45">
      <c r="A2" s="235"/>
      <c r="B2" s="236"/>
      <c r="C2" s="237"/>
      <c r="D2" s="229" t="s">
        <v>17</v>
      </c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1"/>
      <c r="T2" s="2"/>
      <c r="U2" s="2"/>
      <c r="V2" s="2"/>
      <c r="W2" s="2"/>
      <c r="X2" s="2"/>
      <c r="Y2" s="2"/>
      <c r="Z2" s="2"/>
      <c r="AA2" s="2"/>
      <c r="AB2" s="240"/>
      <c r="AC2" s="241"/>
    </row>
    <row r="3" spans="1:29" ht="30" customHeight="1" x14ac:dyDescent="0.6">
      <c r="A3" s="244" t="s">
        <v>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2" t="s">
        <v>177</v>
      </c>
      <c r="AC3" s="243"/>
    </row>
    <row r="4" spans="1:29" ht="16.5" thickBot="1" x14ac:dyDescent="0.3">
      <c r="A4" s="9"/>
      <c r="B4" s="10"/>
      <c r="C4" s="11"/>
      <c r="D4" s="11"/>
      <c r="E4" s="12"/>
      <c r="F4" s="12"/>
      <c r="G4" s="12"/>
      <c r="H4" s="12"/>
      <c r="I4" s="12" t="s">
        <v>16</v>
      </c>
      <c r="J4" s="12"/>
      <c r="K4" s="12"/>
      <c r="L4" s="12"/>
      <c r="M4" s="12"/>
      <c r="N4" s="12"/>
      <c r="O4" s="13"/>
      <c r="P4" s="12"/>
      <c r="Q4" s="12"/>
      <c r="R4" s="12"/>
      <c r="S4" s="12"/>
      <c r="T4" s="14"/>
      <c r="U4" s="14"/>
      <c r="V4" s="15">
        <v>41069</v>
      </c>
      <c r="W4" s="16"/>
      <c r="X4" s="16"/>
      <c r="Y4" s="16"/>
      <c r="Z4" s="14"/>
      <c r="AA4" s="17"/>
      <c r="AB4" s="18"/>
      <c r="AC4" s="19"/>
    </row>
    <row r="5" spans="1:29" ht="15" x14ac:dyDescent="0.25">
      <c r="A5" s="195" t="s">
        <v>13</v>
      </c>
      <c r="B5" s="64" t="s">
        <v>14</v>
      </c>
      <c r="C5" s="65"/>
      <c r="D5" s="66" t="s">
        <v>19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2" t="s">
        <v>0</v>
      </c>
      <c r="U5" s="23" t="s">
        <v>180</v>
      </c>
      <c r="V5" s="24"/>
      <c r="W5" s="25" t="s">
        <v>9</v>
      </c>
      <c r="X5" s="26"/>
      <c r="Y5" s="26"/>
      <c r="Z5" s="27"/>
      <c r="AA5" s="27"/>
      <c r="AB5" s="27"/>
      <c r="AC5" s="28"/>
    </row>
    <row r="6" spans="1:29" ht="15.75" thickBot="1" x14ac:dyDescent="0.3">
      <c r="A6" s="196" t="s">
        <v>4</v>
      </c>
      <c r="B6" s="94" t="s">
        <v>15</v>
      </c>
      <c r="C6" s="95"/>
      <c r="D6" s="96" t="s">
        <v>18</v>
      </c>
      <c r="E6" s="29">
        <v>1</v>
      </c>
      <c r="F6" s="29">
        <v>2</v>
      </c>
      <c r="G6" s="29">
        <v>3</v>
      </c>
      <c r="H6" s="29">
        <v>4</v>
      </c>
      <c r="I6" s="29">
        <v>5</v>
      </c>
      <c r="J6" s="29">
        <v>6</v>
      </c>
      <c r="K6" s="29">
        <v>7</v>
      </c>
      <c r="L6" s="29">
        <v>8</v>
      </c>
      <c r="M6" s="29">
        <v>9</v>
      </c>
      <c r="N6" s="29">
        <v>10</v>
      </c>
      <c r="O6" s="29">
        <v>11</v>
      </c>
      <c r="P6" s="29">
        <v>12</v>
      </c>
      <c r="Q6" s="29">
        <v>13</v>
      </c>
      <c r="R6" s="29">
        <v>14</v>
      </c>
      <c r="S6" s="29">
        <v>15</v>
      </c>
      <c r="T6" s="30" t="s">
        <v>7</v>
      </c>
      <c r="U6" s="30" t="s">
        <v>1</v>
      </c>
      <c r="V6" s="31" t="s">
        <v>8</v>
      </c>
      <c r="W6" s="32">
        <v>0</v>
      </c>
      <c r="X6" s="33">
        <v>1</v>
      </c>
      <c r="Y6" s="33">
        <v>2</v>
      </c>
      <c r="Z6" s="33">
        <v>3</v>
      </c>
      <c r="AA6" s="33">
        <v>5</v>
      </c>
      <c r="AB6" s="34" t="s">
        <v>2</v>
      </c>
      <c r="AC6" s="35">
        <v>20</v>
      </c>
    </row>
    <row r="7" spans="1:29" ht="15" customHeight="1" thickBot="1" x14ac:dyDescent="0.3">
      <c r="A7" s="197"/>
      <c r="B7" s="85"/>
      <c r="C7" s="86"/>
      <c r="D7" s="87"/>
      <c r="E7" s="70">
        <v>2</v>
      </c>
      <c r="F7" s="70">
        <v>2</v>
      </c>
      <c r="G7" s="70">
        <v>0</v>
      </c>
      <c r="H7" s="70">
        <v>0</v>
      </c>
      <c r="I7" s="70">
        <v>1</v>
      </c>
      <c r="J7" s="70">
        <v>0</v>
      </c>
      <c r="K7" s="70">
        <v>0</v>
      </c>
      <c r="L7" s="70">
        <v>2</v>
      </c>
      <c r="M7" s="70">
        <v>1</v>
      </c>
      <c r="N7" s="70">
        <v>5</v>
      </c>
      <c r="O7" s="56"/>
      <c r="P7" s="56"/>
      <c r="Q7" s="56"/>
      <c r="R7" s="56"/>
      <c r="S7" s="56"/>
      <c r="T7" s="57">
        <f t="shared" ref="T7:T10" si="0">IF(E7="","",SUM(E7:S7)+(COUNTIF(E7:S7,"5*")*5))</f>
        <v>13</v>
      </c>
      <c r="U7" s="223">
        <v>1</v>
      </c>
      <c r="V7" s="193">
        <f>SUM(T7:T10)</f>
        <v>55</v>
      </c>
      <c r="W7" s="47">
        <f>COUNTIF($E7:$S7,0)+COUNTIF($E8:$S8,0)+COUNTIF($E9:$S9,0)+COUNTIF($E10:$S10,0)</f>
        <v>9</v>
      </c>
      <c r="X7" s="47">
        <f>COUNTIF($E7:$S7,1)+COUNTIF($E8:$S8,1)+COUNTIF($E9:$S9,1)+COUNTIF($E10:$S10,1)</f>
        <v>7</v>
      </c>
      <c r="Y7" s="47">
        <f>COUNTIF($E7:$S7,2)+COUNTIF($E8:$S8,2)+COUNTIF($E9:$S9,2)+COUNTIF($E10:$S10,2)</f>
        <v>6</v>
      </c>
      <c r="Z7" s="47">
        <f>COUNTIF($E7:$S7,3)+COUNTIF($E8:$S8,3)+COUNTIF($E9:$S9,3)+COUNTIF($E10:$S10,3)</f>
        <v>2</v>
      </c>
      <c r="AA7" s="47">
        <f>COUNTIF($E7:$S7,5)+COUNTIF($E8:$S8,5)+COUNTIF($E9:$S9,5)+COUNTIF($E10:$S10,5)</f>
        <v>6</v>
      </c>
      <c r="AB7" s="48">
        <f>COUNTIF($E7:$S7,"5*")+COUNTIF($E8:$S8,"5*")+COUNTIF($E9:$S9,"5*")</f>
        <v>0</v>
      </c>
      <c r="AC7" s="49">
        <f>COUNTIF($E7:$S7,20)+COUNTIF($E8:$S8,20)+COUNTIF($E9:$S9,20)</f>
        <v>0</v>
      </c>
    </row>
    <row r="8" spans="1:29" ht="15.75" customHeight="1" thickBot="1" x14ac:dyDescent="0.3">
      <c r="A8" s="198">
        <v>43</v>
      </c>
      <c r="B8" s="201" t="s">
        <v>86</v>
      </c>
      <c r="C8" s="202" t="s">
        <v>87</v>
      </c>
      <c r="D8" s="90" t="s">
        <v>65</v>
      </c>
      <c r="E8" s="70">
        <v>5</v>
      </c>
      <c r="F8" s="70">
        <v>1</v>
      </c>
      <c r="G8" s="70">
        <v>2</v>
      </c>
      <c r="H8" s="70">
        <v>2</v>
      </c>
      <c r="I8" s="70">
        <v>0</v>
      </c>
      <c r="J8" s="70">
        <v>0</v>
      </c>
      <c r="K8" s="70">
        <v>0</v>
      </c>
      <c r="L8" s="70">
        <v>1</v>
      </c>
      <c r="M8" s="70">
        <v>5</v>
      </c>
      <c r="N8" s="50">
        <v>5</v>
      </c>
      <c r="O8" s="50"/>
      <c r="P8" s="50"/>
      <c r="Q8" s="50"/>
      <c r="R8" s="50"/>
      <c r="S8" s="50"/>
      <c r="T8" s="51">
        <f t="shared" si="0"/>
        <v>21</v>
      </c>
      <c r="U8" s="224"/>
      <c r="V8" s="194"/>
      <c r="W8" s="53"/>
      <c r="X8" s="53"/>
      <c r="Y8" s="53"/>
      <c r="Z8" s="53"/>
      <c r="AA8" s="53"/>
      <c r="AB8" s="54"/>
      <c r="AC8" s="55"/>
    </row>
    <row r="9" spans="1:29" ht="16.5" customHeight="1" thickBot="1" x14ac:dyDescent="0.3">
      <c r="A9" s="199"/>
      <c r="B9" s="88"/>
      <c r="C9" s="89"/>
      <c r="D9" s="90"/>
      <c r="E9" s="70">
        <v>5</v>
      </c>
      <c r="F9" s="70">
        <v>3</v>
      </c>
      <c r="G9" s="70">
        <v>2</v>
      </c>
      <c r="H9" s="70">
        <v>1</v>
      </c>
      <c r="I9" s="70">
        <v>0</v>
      </c>
      <c r="J9" s="70">
        <v>1</v>
      </c>
      <c r="K9" s="70">
        <v>0</v>
      </c>
      <c r="L9" s="70">
        <v>1</v>
      </c>
      <c r="M9" s="70">
        <v>3</v>
      </c>
      <c r="N9" s="70">
        <v>5</v>
      </c>
      <c r="O9" s="72"/>
      <c r="P9" s="72"/>
      <c r="Q9" s="72"/>
      <c r="R9" s="72"/>
      <c r="S9" s="72"/>
      <c r="T9" s="73">
        <f t="shared" si="0"/>
        <v>21</v>
      </c>
      <c r="U9" s="224"/>
      <c r="V9" s="165">
        <v>0.46388888888888885</v>
      </c>
      <c r="W9" s="36" t="s">
        <v>3</v>
      </c>
      <c r="X9" s="37"/>
      <c r="Y9" s="37"/>
      <c r="Z9" s="38"/>
      <c r="AA9" s="38"/>
      <c r="AB9" s="39"/>
      <c r="AC9" s="40" t="str">
        <f>TEXT( (V10-V9+0.00000000000001),"[hh].mm.ss")</f>
        <v>03.24.00</v>
      </c>
    </row>
    <row r="10" spans="1:29" ht="16.5" customHeight="1" thickBot="1" x14ac:dyDescent="0.3">
      <c r="A10" s="200"/>
      <c r="B10" s="91"/>
      <c r="C10" s="92"/>
      <c r="D10" s="93"/>
      <c r="E10" s="67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9" t="str">
        <f t="shared" si="0"/>
        <v/>
      </c>
      <c r="U10" s="225"/>
      <c r="V10" s="165">
        <v>0.60555555555555551</v>
      </c>
      <c r="W10" s="41" t="s">
        <v>11</v>
      </c>
      <c r="X10" s="42"/>
      <c r="Y10" s="42"/>
      <c r="Z10" s="43"/>
      <c r="AA10" s="44"/>
      <c r="AB10" s="45"/>
      <c r="AC10" s="46" t="str">
        <f>TEXT(IF($E8="","",(IF($E9="",T8/(15-(COUNTIF($E8:$S8,""))),(IF($E10="",(T8+T9)/(30-(COUNTIF($E8:$S8,"")+COUNTIF($E9:$S9,""))), (T8+T9+T10)/(45-(COUNTIF($E8:$S8,"")+COUNTIF($E9:$S9,"")+COUNTIF($E10:$S10,"")))))))),"0,00")</f>
        <v>2,10</v>
      </c>
    </row>
    <row r="11" spans="1:29" ht="15" customHeight="1" thickBot="1" x14ac:dyDescent="0.3">
      <c r="A11" s="197"/>
      <c r="B11" s="85"/>
      <c r="C11" s="86"/>
      <c r="D11" s="87"/>
      <c r="E11" s="70">
        <v>0</v>
      </c>
      <c r="F11" s="70">
        <v>2</v>
      </c>
      <c r="G11" s="70">
        <v>3</v>
      </c>
      <c r="H11" s="70">
        <v>0</v>
      </c>
      <c r="I11" s="70">
        <v>1</v>
      </c>
      <c r="J11" s="70">
        <v>3</v>
      </c>
      <c r="K11" s="70">
        <v>0</v>
      </c>
      <c r="L11" s="70">
        <v>3</v>
      </c>
      <c r="M11" s="70">
        <v>1</v>
      </c>
      <c r="N11" s="70">
        <v>5</v>
      </c>
      <c r="O11" s="56"/>
      <c r="P11" s="56"/>
      <c r="Q11" s="56"/>
      <c r="R11" s="56"/>
      <c r="S11" s="56"/>
      <c r="T11" s="57">
        <f t="shared" ref="T11:T22" si="1">IF(E11="","",SUM(E11:S11)+(COUNTIF(E11:S11,"5*")*5))</f>
        <v>18</v>
      </c>
      <c r="U11" s="223">
        <v>2</v>
      </c>
      <c r="V11" s="193">
        <f>SUM(T11:T14)</f>
        <v>46</v>
      </c>
      <c r="W11" s="47">
        <f>COUNTIF($E11:$S11,0)+COUNTIF($E12:$S12,0)+COUNTIF($E13:$S13,0)+COUNTIF($E14:$S14,0)</f>
        <v>13</v>
      </c>
      <c r="X11" s="47">
        <f>COUNTIF($E11:$S11,1)+COUNTIF($E12:$S12,1)+COUNTIF($E13:$S13,1)+COUNTIF($E14:$S14,1)</f>
        <v>4</v>
      </c>
      <c r="Y11" s="47">
        <f>COUNTIF($E11:$S11,2)+COUNTIF($E12:$S12,2)+COUNTIF($E13:$S13,2)+COUNTIF($E14:$S14,2)</f>
        <v>1</v>
      </c>
      <c r="Z11" s="47">
        <f>COUNTIF($E11:$S11,3)+COUNTIF($E12:$S12,3)+COUNTIF($E13:$S13,3)+COUNTIF($E14:$S14,3)</f>
        <v>10</v>
      </c>
      <c r="AA11" s="47">
        <f>COUNTIF($E11:$S11,5)+COUNTIF($E12:$S12,5)+COUNTIF($E13:$S13,5)+COUNTIF($E14:$S14,5)</f>
        <v>2</v>
      </c>
      <c r="AB11" s="48">
        <f>COUNTIF($E11:$S11,"5*")+COUNTIF($E12:$S12,"5*")+COUNTIF($E13:$S13,"5*")</f>
        <v>0</v>
      </c>
      <c r="AC11" s="49">
        <f>COUNTIF($E11:$S11,20)+COUNTIF($E12:$S12,20)+COUNTIF($E13:$S13,20)</f>
        <v>0</v>
      </c>
    </row>
    <row r="12" spans="1:29" ht="15.75" customHeight="1" thickBot="1" x14ac:dyDescent="0.3">
      <c r="A12" s="198">
        <v>174</v>
      </c>
      <c r="B12" s="201" t="s">
        <v>174</v>
      </c>
      <c r="C12" s="202" t="s">
        <v>151</v>
      </c>
      <c r="D12" s="90" t="s">
        <v>21</v>
      </c>
      <c r="E12" s="70">
        <v>0</v>
      </c>
      <c r="F12" s="70">
        <v>0</v>
      </c>
      <c r="G12" s="70">
        <v>3</v>
      </c>
      <c r="H12" s="70">
        <v>0</v>
      </c>
      <c r="I12" s="70">
        <v>0</v>
      </c>
      <c r="J12" s="70">
        <v>3</v>
      </c>
      <c r="K12" s="70">
        <v>0</v>
      </c>
      <c r="L12" s="70">
        <v>1</v>
      </c>
      <c r="M12" s="70">
        <v>5</v>
      </c>
      <c r="N12" s="70">
        <v>3</v>
      </c>
      <c r="O12" s="50"/>
      <c r="P12" s="50"/>
      <c r="Q12" s="50"/>
      <c r="R12" s="50"/>
      <c r="S12" s="50"/>
      <c r="T12" s="51">
        <f t="shared" si="1"/>
        <v>15</v>
      </c>
      <c r="U12" s="224"/>
      <c r="V12" s="194"/>
      <c r="W12" s="53"/>
      <c r="X12" s="53"/>
      <c r="Y12" s="53"/>
      <c r="Z12" s="53"/>
      <c r="AA12" s="53"/>
      <c r="AB12" s="54"/>
      <c r="AC12" s="55"/>
    </row>
    <row r="13" spans="1:29" ht="16.5" customHeight="1" thickBot="1" x14ac:dyDescent="0.3">
      <c r="A13" s="199"/>
      <c r="B13" s="88"/>
      <c r="C13" s="89"/>
      <c r="D13" s="90"/>
      <c r="E13" s="70">
        <v>0</v>
      </c>
      <c r="F13" s="70">
        <v>0</v>
      </c>
      <c r="G13" s="70">
        <v>3</v>
      </c>
      <c r="H13" s="70">
        <v>0</v>
      </c>
      <c r="I13" s="70">
        <v>0</v>
      </c>
      <c r="J13" s="70">
        <v>3</v>
      </c>
      <c r="K13" s="70">
        <v>0</v>
      </c>
      <c r="L13" s="70">
        <v>3</v>
      </c>
      <c r="M13" s="70">
        <v>3</v>
      </c>
      <c r="N13" s="70">
        <v>1</v>
      </c>
      <c r="O13" s="72"/>
      <c r="P13" s="72"/>
      <c r="Q13" s="72"/>
      <c r="R13" s="72"/>
      <c r="S13" s="72"/>
      <c r="T13" s="73">
        <f t="shared" si="1"/>
        <v>13</v>
      </c>
      <c r="U13" s="224"/>
      <c r="V13" s="165">
        <v>0.43055555555555558</v>
      </c>
      <c r="W13" s="36" t="s">
        <v>3</v>
      </c>
      <c r="X13" s="37"/>
      <c r="Y13" s="37"/>
      <c r="Z13" s="38"/>
      <c r="AA13" s="38"/>
      <c r="AB13" s="39"/>
      <c r="AC13" s="40" t="str">
        <f>TEXT( (V14-V13+0.00000000000001),"[hh].mm.ss")</f>
        <v>03.36.00</v>
      </c>
    </row>
    <row r="14" spans="1:29" ht="16.5" customHeight="1" thickBot="1" x14ac:dyDescent="0.3">
      <c r="A14" s="200"/>
      <c r="B14" s="91"/>
      <c r="C14" s="92"/>
      <c r="D14" s="93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9" t="str">
        <f t="shared" si="1"/>
        <v/>
      </c>
      <c r="U14" s="225"/>
      <c r="V14" s="165">
        <v>0.5805555555555556</v>
      </c>
      <c r="W14" s="41" t="s">
        <v>11</v>
      </c>
      <c r="X14" s="42"/>
      <c r="Y14" s="42"/>
      <c r="Z14" s="43"/>
      <c r="AA14" s="44"/>
      <c r="AB14" s="45"/>
      <c r="AC14" s="46" t="str">
        <f>TEXT(IF($E12="","",(IF($E13="",T12/(15-(COUNTIF($E12:$S12,""))),(IF($E14="",(T12+T13)/(30-(COUNTIF($E12:$S12,"")+COUNTIF($E13:$S13,""))), (T12+T13+T14)/(45-(COUNTIF($E12:$S12,"")+COUNTIF($E13:$S13,"")+COUNTIF($E14:$S14,"")))))))),"0,00")</f>
        <v>1,40</v>
      </c>
    </row>
    <row r="15" spans="1:29" ht="15" customHeight="1" thickBot="1" x14ac:dyDescent="0.3">
      <c r="A15" s="197"/>
      <c r="B15" s="85"/>
      <c r="C15" s="86"/>
      <c r="D15" s="87"/>
      <c r="E15" s="70">
        <v>5</v>
      </c>
      <c r="F15" s="70">
        <v>3</v>
      </c>
      <c r="G15" s="70">
        <v>5</v>
      </c>
      <c r="H15" s="70" t="s">
        <v>1</v>
      </c>
      <c r="I15" s="70" t="s">
        <v>1</v>
      </c>
      <c r="J15" s="70" t="s">
        <v>1</v>
      </c>
      <c r="K15" s="70" t="s">
        <v>1</v>
      </c>
      <c r="L15" s="70" t="s">
        <v>1</v>
      </c>
      <c r="M15" s="70" t="s">
        <v>1</v>
      </c>
      <c r="N15" s="70" t="s">
        <v>1</v>
      </c>
      <c r="O15" s="56"/>
      <c r="P15" s="56"/>
      <c r="Q15" s="56"/>
      <c r="R15" s="56"/>
      <c r="S15" s="56"/>
      <c r="T15" s="57">
        <f t="shared" si="1"/>
        <v>13</v>
      </c>
      <c r="U15" s="223" t="s">
        <v>1</v>
      </c>
      <c r="V15" s="193"/>
      <c r="W15" s="47">
        <f>COUNTIF($E15:$S15,0)+COUNTIF($E16:$S16,0)+COUNTIF($E17:$S17,0)+COUNTIF($E18:$S18,0)</f>
        <v>0</v>
      </c>
      <c r="X15" s="47">
        <f>COUNTIF($E15:$S15,1)+COUNTIF($E16:$S16,1)+COUNTIF($E17:$S17,1)+COUNTIF($E18:$S18,1)</f>
        <v>0</v>
      </c>
      <c r="Y15" s="47">
        <f>COUNTIF($E15:$S15,2)+COUNTIF($E16:$S16,2)+COUNTIF($E17:$S17,2)+COUNTIF($E18:$S18,2)</f>
        <v>0</v>
      </c>
      <c r="Z15" s="47">
        <f>COUNTIF($E15:$S15,3)+COUNTIF($E16:$S16,3)+COUNTIF($E17:$S17,3)+COUNTIF($E18:$S18,3)</f>
        <v>1</v>
      </c>
      <c r="AA15" s="47">
        <f>COUNTIF($E15:$S15,5)+COUNTIF($E16:$S16,5)+COUNTIF($E17:$S17,5)+COUNTIF($E18:$S18,5)</f>
        <v>2</v>
      </c>
      <c r="AB15" s="48">
        <f>COUNTIF($E15:$S15,"5*")+COUNTIF($E16:$S16,"5*")+COUNTIF($E17:$S17,"5*")</f>
        <v>0</v>
      </c>
      <c r="AC15" s="49">
        <f>COUNTIF($E15:$S15,20)+COUNTIF($E16:$S16,20)+COUNTIF($E17:$S17,20)</f>
        <v>0</v>
      </c>
    </row>
    <row r="16" spans="1:29" ht="15.75" customHeight="1" thickBot="1" x14ac:dyDescent="0.3">
      <c r="A16" s="198">
        <v>185</v>
      </c>
      <c r="B16" s="201" t="s">
        <v>168</v>
      </c>
      <c r="C16" s="202" t="s">
        <v>169</v>
      </c>
      <c r="D16" s="103" t="s">
        <v>66</v>
      </c>
      <c r="E16" s="70" t="s">
        <v>1</v>
      </c>
      <c r="F16" s="70" t="s">
        <v>1</v>
      </c>
      <c r="G16" s="70" t="s">
        <v>1</v>
      </c>
      <c r="H16" s="70" t="s">
        <v>1</v>
      </c>
      <c r="I16" s="70" t="s">
        <v>1</v>
      </c>
      <c r="J16" s="70" t="s">
        <v>1</v>
      </c>
      <c r="K16" s="70" t="s">
        <v>1</v>
      </c>
      <c r="L16" s="70" t="s">
        <v>1</v>
      </c>
      <c r="M16" s="70" t="s">
        <v>1</v>
      </c>
      <c r="N16" s="70" t="s">
        <v>1</v>
      </c>
      <c r="O16" s="50"/>
      <c r="P16" s="50"/>
      <c r="Q16" s="50"/>
      <c r="R16" s="50"/>
      <c r="S16" s="50"/>
      <c r="T16" s="51">
        <f t="shared" si="1"/>
        <v>0</v>
      </c>
      <c r="U16" s="224"/>
      <c r="V16" s="194"/>
      <c r="W16" s="53"/>
      <c r="X16" s="53"/>
      <c r="Y16" s="53"/>
      <c r="Z16" s="53"/>
      <c r="AA16" s="53"/>
      <c r="AB16" s="54"/>
      <c r="AC16" s="55"/>
    </row>
    <row r="17" spans="1:29" ht="16.5" customHeight="1" thickBot="1" x14ac:dyDescent="0.3">
      <c r="A17" s="199"/>
      <c r="B17" s="88"/>
      <c r="C17" s="89"/>
      <c r="D17" s="90"/>
      <c r="E17" s="70" t="s">
        <v>1</v>
      </c>
      <c r="F17" s="70" t="s">
        <v>1</v>
      </c>
      <c r="G17" s="70" t="s">
        <v>1</v>
      </c>
      <c r="H17" s="70" t="s">
        <v>1</v>
      </c>
      <c r="I17" s="70" t="s">
        <v>1</v>
      </c>
      <c r="J17" s="70" t="s">
        <v>1</v>
      </c>
      <c r="K17" s="70" t="s">
        <v>1</v>
      </c>
      <c r="L17" s="70" t="s">
        <v>1</v>
      </c>
      <c r="M17" s="70" t="s">
        <v>1</v>
      </c>
      <c r="N17" s="70" t="s">
        <v>1</v>
      </c>
      <c r="O17" s="72"/>
      <c r="P17" s="72"/>
      <c r="Q17" s="72"/>
      <c r="R17" s="72"/>
      <c r="S17" s="72"/>
      <c r="T17" s="73">
        <f t="shared" si="1"/>
        <v>0</v>
      </c>
      <c r="U17" s="224"/>
      <c r="V17" s="165">
        <v>0.46319444444444446</v>
      </c>
      <c r="W17" s="36" t="s">
        <v>3</v>
      </c>
      <c r="X17" s="37"/>
      <c r="Y17" s="37"/>
      <c r="Z17" s="38"/>
      <c r="AA17" s="38"/>
      <c r="AB17" s="39"/>
      <c r="AC17" s="40" t="str">
        <f>TEXT( (V18-V17+0.00000000000001),"[hh].mm.ss")</f>
        <v>07.54.00</v>
      </c>
    </row>
    <row r="18" spans="1:29" ht="16.5" customHeight="1" thickBot="1" x14ac:dyDescent="0.3">
      <c r="A18" s="200"/>
      <c r="B18" s="91"/>
      <c r="C18" s="92"/>
      <c r="D18" s="104"/>
      <c r="E18" s="67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9" t="str">
        <f t="shared" si="1"/>
        <v/>
      </c>
      <c r="U18" s="225"/>
      <c r="V18" s="165">
        <v>0.79236111111111107</v>
      </c>
      <c r="W18" s="41" t="s">
        <v>11</v>
      </c>
      <c r="X18" s="42"/>
      <c r="Y18" s="42"/>
      <c r="Z18" s="43"/>
      <c r="AA18" s="44"/>
      <c r="AB18" s="45"/>
      <c r="AC18" s="46" t="str">
        <f>TEXT(IF($E16="","",(IF($E17="",T16/(15-(COUNTIF($E16:$S16,""))),(IF($E18="",(T16+T17)/(30-(COUNTIF($E16:$S16,"")+COUNTIF($E17:$S17,""))), (T16+T17+T18)/(45-(COUNTIF($E16:$S16,"")+COUNTIF($E17:$S17,"")+COUNTIF($E18:$S18,"")))))))),"0,00")</f>
        <v>0,00</v>
      </c>
    </row>
    <row r="19" spans="1:29" ht="15" customHeight="1" thickBot="1" x14ac:dyDescent="0.3">
      <c r="A19" s="197"/>
      <c r="B19" s="85"/>
      <c r="C19" s="86"/>
      <c r="D19" s="87"/>
      <c r="E19" s="70">
        <v>5</v>
      </c>
      <c r="F19" s="70">
        <v>5</v>
      </c>
      <c r="G19" s="70">
        <v>3</v>
      </c>
      <c r="H19" s="70">
        <v>2</v>
      </c>
      <c r="I19" s="70">
        <v>3</v>
      </c>
      <c r="J19" s="70">
        <v>5</v>
      </c>
      <c r="K19" s="70">
        <v>3</v>
      </c>
      <c r="L19" s="70">
        <v>5</v>
      </c>
      <c r="M19" s="70">
        <v>5</v>
      </c>
      <c r="N19" s="70">
        <v>5</v>
      </c>
      <c r="O19" s="56"/>
      <c r="P19" s="56"/>
      <c r="Q19" s="56"/>
      <c r="R19" s="56"/>
      <c r="S19" s="56"/>
      <c r="T19" s="57">
        <f t="shared" si="1"/>
        <v>41</v>
      </c>
      <c r="U19" s="223">
        <v>3</v>
      </c>
      <c r="V19" s="193">
        <f>SUM(T19:T22)</f>
        <v>89</v>
      </c>
      <c r="W19" s="47">
        <f>COUNTIF($E19:$S19,0)+COUNTIF($E20:$S20,0)+COUNTIF($E21:$S21,0)+COUNTIF($E22:$S22,0)</f>
        <v>4</v>
      </c>
      <c r="X19" s="47">
        <f>COUNTIF($E19:$S19,1)+COUNTIF($E20:$S20,1)+COUNTIF($E21:$S21,1)+COUNTIF($E22:$S22,1)</f>
        <v>3</v>
      </c>
      <c r="Y19" s="47">
        <f>COUNTIF($E19:$S19,2)+COUNTIF($E20:$S20,2)+COUNTIF($E21:$S21,2)+COUNTIF($E22:$S22,2)</f>
        <v>3</v>
      </c>
      <c r="Z19" s="47">
        <f>COUNTIF($E19:$S19,3)+COUNTIF($E20:$S20,3)+COUNTIF($E21:$S21,3)+COUNTIF($E22:$S22,3)</f>
        <v>10</v>
      </c>
      <c r="AA19" s="47">
        <f>COUNTIF($E19:$S19,5)+COUNTIF($E20:$S20,5)+COUNTIF($E21:$S21,5)+COUNTIF($E22:$S22,5)</f>
        <v>10</v>
      </c>
      <c r="AB19" s="48">
        <f>COUNTIF($E19:$S19,"5*")+COUNTIF($E20:$S20,"5*")+COUNTIF($E21:$S21,"5*")</f>
        <v>0</v>
      </c>
      <c r="AC19" s="49">
        <f>COUNTIF($E19:$S19,20)+COUNTIF($E20:$S20,20)+COUNTIF($E21:$S21,20)</f>
        <v>0</v>
      </c>
    </row>
    <row r="20" spans="1:29" ht="15.75" customHeight="1" thickBot="1" x14ac:dyDescent="0.3">
      <c r="A20" s="198">
        <v>170</v>
      </c>
      <c r="B20" s="201" t="s">
        <v>147</v>
      </c>
      <c r="C20" s="202" t="s">
        <v>175</v>
      </c>
      <c r="D20" s="90" t="s">
        <v>66</v>
      </c>
      <c r="E20" s="70">
        <v>1</v>
      </c>
      <c r="F20" s="70">
        <v>3</v>
      </c>
      <c r="G20" s="70">
        <v>5</v>
      </c>
      <c r="H20" s="70">
        <v>3</v>
      </c>
      <c r="I20" s="70">
        <v>3</v>
      </c>
      <c r="J20" s="70">
        <v>5</v>
      </c>
      <c r="K20" s="70">
        <v>0</v>
      </c>
      <c r="L20" s="70">
        <v>3</v>
      </c>
      <c r="M20" s="70">
        <v>2</v>
      </c>
      <c r="N20" s="70">
        <v>2</v>
      </c>
      <c r="O20" s="50"/>
      <c r="P20" s="50"/>
      <c r="Q20" s="50"/>
      <c r="R20" s="50"/>
      <c r="S20" s="50"/>
      <c r="T20" s="51">
        <f t="shared" si="1"/>
        <v>27</v>
      </c>
      <c r="U20" s="224"/>
      <c r="V20" s="194"/>
      <c r="W20" s="53"/>
      <c r="X20" s="53"/>
      <c r="Y20" s="53"/>
      <c r="Z20" s="53"/>
      <c r="AA20" s="53"/>
      <c r="AB20" s="54"/>
      <c r="AC20" s="55"/>
    </row>
    <row r="21" spans="1:29" ht="16.5" customHeight="1" thickBot="1" x14ac:dyDescent="0.3">
      <c r="A21" s="199"/>
      <c r="B21" s="88"/>
      <c r="C21" s="89"/>
      <c r="D21" s="90"/>
      <c r="E21" s="70">
        <v>0</v>
      </c>
      <c r="F21" s="70">
        <v>3</v>
      </c>
      <c r="G21" s="70">
        <v>5</v>
      </c>
      <c r="H21" s="70">
        <v>1</v>
      </c>
      <c r="I21" s="70">
        <v>0</v>
      </c>
      <c r="J21" s="70">
        <v>3</v>
      </c>
      <c r="K21" s="70">
        <v>0</v>
      </c>
      <c r="L21" s="70">
        <v>3</v>
      </c>
      <c r="M21" s="70">
        <v>1</v>
      </c>
      <c r="N21" s="70">
        <v>5</v>
      </c>
      <c r="O21" s="72"/>
      <c r="P21" s="72"/>
      <c r="Q21" s="72"/>
      <c r="R21" s="72"/>
      <c r="S21" s="72"/>
      <c r="T21" s="73">
        <f t="shared" si="1"/>
        <v>21</v>
      </c>
      <c r="U21" s="224"/>
      <c r="V21" s="165">
        <v>0.4284722222222222</v>
      </c>
      <c r="W21" s="36" t="s">
        <v>3</v>
      </c>
      <c r="X21" s="37"/>
      <c r="Y21" s="37"/>
      <c r="Z21" s="38"/>
      <c r="AA21" s="38"/>
      <c r="AB21" s="39"/>
      <c r="AC21" s="40" t="str">
        <f>TEXT( (V22-V21+0.00000000000001),"[hh].mm.ss")</f>
        <v>04.21.00</v>
      </c>
    </row>
    <row r="22" spans="1:29" ht="16.5" customHeight="1" thickBot="1" x14ac:dyDescent="0.3">
      <c r="A22" s="200"/>
      <c r="B22" s="91"/>
      <c r="C22" s="92"/>
      <c r="D22" s="93"/>
      <c r="E22" s="67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9" t="str">
        <f t="shared" si="1"/>
        <v/>
      </c>
      <c r="U22" s="225"/>
      <c r="V22" s="165">
        <v>0.60972222222222217</v>
      </c>
      <c r="W22" s="41" t="s">
        <v>11</v>
      </c>
      <c r="X22" s="42"/>
      <c r="Y22" s="42"/>
      <c r="Z22" s="43"/>
      <c r="AA22" s="44"/>
      <c r="AB22" s="45"/>
      <c r="AC22" s="46" t="str">
        <f>TEXT(IF($E20="","",(IF($E21="",T20/(15-(COUNTIF($E20:$S20,""))),(IF($E22="",(T20+T21)/(30-(COUNTIF($E20:$S20,"")+COUNTIF($E21:$S21,""))), (T20+T21+T22)/(45-(COUNTIF($E20:$S20,"")+COUNTIF($E21:$S21,"")+COUNTIF($E22:$S22,"")))))))),"0,00")</f>
        <v>2,40</v>
      </c>
    </row>
  </sheetData>
  <mergeCells count="11">
    <mergeCell ref="AB1:AC2"/>
    <mergeCell ref="AB3:AC3"/>
    <mergeCell ref="A3:AA3"/>
    <mergeCell ref="U11:U14"/>
    <mergeCell ref="U15:U18"/>
    <mergeCell ref="U19:U22"/>
    <mergeCell ref="A1:C1"/>
    <mergeCell ref="D1:S1"/>
    <mergeCell ref="A2:C2"/>
    <mergeCell ref="D2:S2"/>
    <mergeCell ref="U7:U10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6</vt:i4>
      </vt:variant>
    </vt:vector>
  </HeadingPairs>
  <TitlesOfParts>
    <vt:vector size="15" baseType="lpstr">
      <vt:lpstr>A1</vt:lpstr>
      <vt:lpstr>B1</vt:lpstr>
      <vt:lpstr>C1</vt:lpstr>
      <vt:lpstr>V1</vt:lpstr>
      <vt:lpstr>H</vt:lpstr>
      <vt:lpstr>Cc1</vt:lpstr>
      <vt:lpstr>Ž 8+</vt:lpstr>
      <vt:lpstr>Ž 8-</vt:lpstr>
      <vt:lpstr>ženy</vt:lpstr>
      <vt:lpstr>'A1'!Oblasť_tlače</vt:lpstr>
      <vt:lpstr>'Cc1'!Oblasť_tlače</vt:lpstr>
      <vt:lpstr>H!Oblasť_tlače</vt:lpstr>
      <vt:lpstr>'Ž 8-'!Oblasť_tlače</vt:lpstr>
      <vt:lpstr>'Ž 8+'!Oblasť_tlače</vt:lpstr>
      <vt:lpstr>ženy!Oblasť_tlače</vt:lpstr>
    </vt:vector>
  </TitlesOfParts>
  <Company>SMS TRIAL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</dc:creator>
  <cp:lastModifiedBy>Admin</cp:lastModifiedBy>
  <cp:lastPrinted>2022-06-14T06:29:17Z</cp:lastPrinted>
  <dcterms:created xsi:type="dcterms:W3CDTF">2004-07-16T18:28:11Z</dcterms:created>
  <dcterms:modified xsi:type="dcterms:W3CDTF">2022-06-14T06:30:27Z</dcterms:modified>
</cp:coreProperties>
</file>