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Sylvia\VÝSLEDKY - ARCHÍV\Výsledky 2022\Trial 2022\Nitra\"/>
    </mc:Choice>
  </mc:AlternateContent>
  <bookViews>
    <workbookView xWindow="0" yWindow="0" windowWidth="20490" windowHeight="7755"/>
  </bookViews>
  <sheets>
    <sheet name="A1" sheetId="1" r:id="rId1"/>
    <sheet name="B1" sheetId="2" r:id="rId2"/>
    <sheet name="C1" sheetId="4" r:id="rId3"/>
    <sheet name="V1" sheetId="5" r:id="rId4"/>
    <sheet name="H" sheetId="10" r:id="rId5"/>
    <sheet name="Cc1" sheetId="8" r:id="rId6"/>
    <sheet name="Ž 8+" sheetId="6" r:id="rId7"/>
    <sheet name="Ž 8-" sheetId="9" r:id="rId8"/>
    <sheet name="Hárok1" sheetId="11" r:id="rId9"/>
  </sheets>
  <definedNames>
    <definedName name="_xlnm.Print_Area" localSheetId="0">'A1'!$A$1:$AB$46</definedName>
    <definedName name="_xlnm.Print_Area" localSheetId="5">'Cc1'!$A$1:$AB$43</definedName>
    <definedName name="_xlnm.Print_Area" localSheetId="4">H!$A$1:$AB$107</definedName>
    <definedName name="_xlnm.Print_Area" localSheetId="7">'Ž 8-'!$A$1:$AB$47</definedName>
    <definedName name="_xlnm.Print_Area" localSheetId="6">'Ž 8+'!$A$1:$AB$63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" i="11" l="1"/>
  <c r="AB10" i="11"/>
  <c r="S10" i="11"/>
  <c r="U8" i="11" s="1"/>
  <c r="S9" i="11"/>
  <c r="AB11" i="11" s="1"/>
  <c r="AB8" i="11"/>
  <c r="AA8" i="11"/>
  <c r="Z8" i="11"/>
  <c r="Y8" i="11"/>
  <c r="X8" i="11"/>
  <c r="W8" i="11"/>
  <c r="V8" i="11"/>
  <c r="S8" i="11"/>
  <c r="S15" i="11"/>
  <c r="AB14" i="11"/>
  <c r="S14" i="11"/>
  <c r="S13" i="11"/>
  <c r="AB15" i="11" s="1"/>
  <c r="AB12" i="11"/>
  <c r="AA12" i="11"/>
  <c r="Z12" i="11"/>
  <c r="Y12" i="11"/>
  <c r="X12" i="11"/>
  <c r="W12" i="11"/>
  <c r="V12" i="11"/>
  <c r="S12" i="11"/>
  <c r="U12" i="11" s="1"/>
  <c r="S19" i="11"/>
  <c r="AB18" i="11"/>
  <c r="S18" i="11"/>
  <c r="S17" i="11"/>
  <c r="AB19" i="11" s="1"/>
  <c r="AB16" i="11"/>
  <c r="AA16" i="11"/>
  <c r="Z16" i="11"/>
  <c r="Y16" i="11"/>
  <c r="X16" i="11"/>
  <c r="W16" i="11"/>
  <c r="V16" i="11"/>
  <c r="S16" i="11"/>
  <c r="U24" i="1"/>
  <c r="U20" i="1"/>
  <c r="U16" i="1"/>
  <c r="U8" i="1"/>
  <c r="U12" i="1"/>
  <c r="U44" i="6"/>
  <c r="U60" i="6"/>
  <c r="U16" i="6"/>
  <c r="U20" i="6"/>
  <c r="U24" i="6"/>
  <c r="U28" i="6"/>
  <c r="U32" i="6"/>
  <c r="U36" i="6"/>
  <c r="U40" i="6"/>
  <c r="U48" i="6"/>
  <c r="U52" i="6"/>
  <c r="U56" i="6"/>
  <c r="U12" i="6"/>
  <c r="U8" i="6"/>
  <c r="U12" i="5"/>
  <c r="U16" i="5"/>
  <c r="U20" i="5"/>
  <c r="U24" i="5"/>
  <c r="U28" i="5"/>
  <c r="U32" i="5"/>
  <c r="U36" i="5"/>
  <c r="U40" i="5"/>
  <c r="U44" i="5"/>
  <c r="U48" i="5"/>
  <c r="U52" i="5"/>
  <c r="U56" i="5"/>
  <c r="U60" i="5"/>
  <c r="U64" i="5"/>
  <c r="U72" i="5"/>
  <c r="U76" i="5"/>
  <c r="U80" i="5"/>
  <c r="U84" i="5"/>
  <c r="U88" i="5"/>
  <c r="U92" i="5"/>
  <c r="U96" i="5"/>
  <c r="U100" i="5"/>
  <c r="U104" i="5"/>
  <c r="U108" i="5"/>
  <c r="U112" i="5"/>
  <c r="U116" i="5"/>
  <c r="S43" i="8"/>
  <c r="AB42" i="8"/>
  <c r="S42" i="8"/>
  <c r="S41" i="8"/>
  <c r="AB40" i="8"/>
  <c r="AA40" i="8"/>
  <c r="Z40" i="8"/>
  <c r="Y40" i="8"/>
  <c r="X40" i="8"/>
  <c r="W40" i="8"/>
  <c r="V40" i="8"/>
  <c r="S40" i="8"/>
  <c r="U40" i="8" s="1"/>
  <c r="S39" i="8"/>
  <c r="AB38" i="8"/>
  <c r="S38" i="8"/>
  <c r="U36" i="8" s="1"/>
  <c r="S37" i="8"/>
  <c r="AB36" i="8"/>
  <c r="AA36" i="8"/>
  <c r="Z36" i="8"/>
  <c r="Y36" i="8"/>
  <c r="X36" i="8"/>
  <c r="W36" i="8"/>
  <c r="V36" i="8"/>
  <c r="S36" i="8"/>
  <c r="S35" i="8"/>
  <c r="AB34" i="8"/>
  <c r="S34" i="8"/>
  <c r="U32" i="8" s="1"/>
  <c r="S33" i="8"/>
  <c r="AB32" i="8"/>
  <c r="AA32" i="8"/>
  <c r="Z32" i="8"/>
  <c r="Y32" i="8"/>
  <c r="X32" i="8"/>
  <c r="W32" i="8"/>
  <c r="V32" i="8"/>
  <c r="S32" i="8"/>
  <c r="S31" i="8"/>
  <c r="AB30" i="8"/>
  <c r="S30" i="8"/>
  <c r="U28" i="8" s="1"/>
  <c r="S29" i="8"/>
  <c r="AB28" i="8"/>
  <c r="AA28" i="8"/>
  <c r="Z28" i="8"/>
  <c r="Y28" i="8"/>
  <c r="X28" i="8"/>
  <c r="W28" i="8"/>
  <c r="V28" i="8"/>
  <c r="S28" i="8"/>
  <c r="S27" i="8"/>
  <c r="AB26" i="8"/>
  <c r="S26" i="8"/>
  <c r="S25" i="8"/>
  <c r="AB24" i="8"/>
  <c r="AA24" i="8"/>
  <c r="Z24" i="8"/>
  <c r="Y24" i="8"/>
  <c r="X24" i="8"/>
  <c r="W24" i="8"/>
  <c r="V24" i="8"/>
  <c r="S24" i="8"/>
  <c r="U24" i="8" s="1"/>
  <c r="S23" i="8"/>
  <c r="AB22" i="8"/>
  <c r="S22" i="8"/>
  <c r="U20" i="8" s="1"/>
  <c r="S21" i="8"/>
  <c r="AB20" i="8"/>
  <c r="AA20" i="8"/>
  <c r="Z20" i="8"/>
  <c r="Y20" i="8"/>
  <c r="X20" i="8"/>
  <c r="W20" i="8"/>
  <c r="V20" i="8"/>
  <c r="S20" i="8"/>
  <c r="S19" i="8"/>
  <c r="AB18" i="8"/>
  <c r="S18" i="8"/>
  <c r="U16" i="8" s="1"/>
  <c r="S17" i="8"/>
  <c r="AB16" i="8"/>
  <c r="AA16" i="8"/>
  <c r="Z16" i="8"/>
  <c r="Y16" i="8"/>
  <c r="X16" i="8"/>
  <c r="W16" i="8"/>
  <c r="V16" i="8"/>
  <c r="S16" i="8"/>
  <c r="S107" i="10"/>
  <c r="AB106" i="10"/>
  <c r="S106" i="10"/>
  <c r="S105" i="10"/>
  <c r="AB104" i="10"/>
  <c r="AA104" i="10"/>
  <c r="Z104" i="10"/>
  <c r="Y104" i="10"/>
  <c r="X104" i="10"/>
  <c r="W104" i="10"/>
  <c r="V104" i="10"/>
  <c r="S104" i="10"/>
  <c r="U104" i="10" s="1"/>
  <c r="S103" i="10"/>
  <c r="AB102" i="10"/>
  <c r="S102" i="10"/>
  <c r="S101" i="10"/>
  <c r="AB100" i="10"/>
  <c r="AA100" i="10"/>
  <c r="Z100" i="10"/>
  <c r="Y100" i="10"/>
  <c r="X100" i="10"/>
  <c r="W100" i="10"/>
  <c r="V100" i="10"/>
  <c r="S100" i="10"/>
  <c r="U100" i="10" s="1"/>
  <c r="S99" i="10"/>
  <c r="AB98" i="10"/>
  <c r="S98" i="10"/>
  <c r="S97" i="10"/>
  <c r="AB96" i="10"/>
  <c r="AA96" i="10"/>
  <c r="Z96" i="10"/>
  <c r="Y96" i="10"/>
  <c r="X96" i="10"/>
  <c r="W96" i="10"/>
  <c r="V96" i="10"/>
  <c r="S96" i="10"/>
  <c r="U96" i="10" s="1"/>
  <c r="S95" i="10"/>
  <c r="AB94" i="10"/>
  <c r="S94" i="10"/>
  <c r="U92" i="10" s="1"/>
  <c r="S93" i="10"/>
  <c r="AB92" i="10"/>
  <c r="AA92" i="10"/>
  <c r="Z92" i="10"/>
  <c r="Y92" i="10"/>
  <c r="X92" i="10"/>
  <c r="W92" i="10"/>
  <c r="V92" i="10"/>
  <c r="S92" i="10"/>
  <c r="S91" i="10"/>
  <c r="AB90" i="10"/>
  <c r="S90" i="10"/>
  <c r="S89" i="10"/>
  <c r="AB88" i="10"/>
  <c r="AA88" i="10"/>
  <c r="Z88" i="10"/>
  <c r="Y88" i="10"/>
  <c r="X88" i="10"/>
  <c r="W88" i="10"/>
  <c r="V88" i="10"/>
  <c r="S88" i="10"/>
  <c r="U88" i="10" s="1"/>
  <c r="S87" i="10"/>
  <c r="AB86" i="10"/>
  <c r="S86" i="10"/>
  <c r="S85" i="10"/>
  <c r="AB84" i="10"/>
  <c r="AA84" i="10"/>
  <c r="Z84" i="10"/>
  <c r="Y84" i="10"/>
  <c r="X84" i="10"/>
  <c r="W84" i="10"/>
  <c r="V84" i="10"/>
  <c r="S84" i="10"/>
  <c r="U84" i="10" s="1"/>
  <c r="S83" i="10"/>
  <c r="AB82" i="10"/>
  <c r="S82" i="10"/>
  <c r="S81" i="10"/>
  <c r="AB80" i="10"/>
  <c r="AA80" i="10"/>
  <c r="Z80" i="10"/>
  <c r="Y80" i="10"/>
  <c r="X80" i="10"/>
  <c r="W80" i="10"/>
  <c r="V80" i="10"/>
  <c r="S80" i="10"/>
  <c r="S79" i="10"/>
  <c r="AB78" i="10"/>
  <c r="S78" i="10"/>
  <c r="U76" i="10" s="1"/>
  <c r="S77" i="10"/>
  <c r="AB76" i="10"/>
  <c r="AA76" i="10"/>
  <c r="Z76" i="10"/>
  <c r="Y76" i="10"/>
  <c r="X76" i="10"/>
  <c r="W76" i="10"/>
  <c r="V76" i="10"/>
  <c r="S76" i="10"/>
  <c r="S75" i="10"/>
  <c r="AB74" i="10"/>
  <c r="S74" i="10"/>
  <c r="S73" i="10"/>
  <c r="AB72" i="10"/>
  <c r="AA72" i="10"/>
  <c r="Z72" i="10"/>
  <c r="Y72" i="10"/>
  <c r="X72" i="10"/>
  <c r="W72" i="10"/>
  <c r="V72" i="10"/>
  <c r="S72" i="10"/>
  <c r="U72" i="10" s="1"/>
  <c r="S71" i="10"/>
  <c r="AB70" i="10"/>
  <c r="S70" i="10"/>
  <c r="S69" i="10"/>
  <c r="AB68" i="10"/>
  <c r="AA68" i="10"/>
  <c r="Z68" i="10"/>
  <c r="Y68" i="10"/>
  <c r="X68" i="10"/>
  <c r="W68" i="10"/>
  <c r="V68" i="10"/>
  <c r="S68" i="10"/>
  <c r="U68" i="10" s="1"/>
  <c r="S67" i="10"/>
  <c r="AB66" i="10"/>
  <c r="S66" i="10"/>
  <c r="S65" i="10"/>
  <c r="AB64" i="10"/>
  <c r="AA64" i="10"/>
  <c r="Z64" i="10"/>
  <c r="Y64" i="10"/>
  <c r="X64" i="10"/>
  <c r="W64" i="10"/>
  <c r="V64" i="10"/>
  <c r="S64" i="10"/>
  <c r="U64" i="10" s="1"/>
  <c r="S63" i="10"/>
  <c r="AB62" i="10"/>
  <c r="S62" i="10"/>
  <c r="U60" i="10" s="1"/>
  <c r="S61" i="10"/>
  <c r="AB60" i="10"/>
  <c r="AA60" i="10"/>
  <c r="Z60" i="10"/>
  <c r="Y60" i="10"/>
  <c r="X60" i="10"/>
  <c r="W60" i="10"/>
  <c r="V60" i="10"/>
  <c r="S60" i="10"/>
  <c r="S59" i="10"/>
  <c r="AB58" i="10"/>
  <c r="S58" i="10"/>
  <c r="S57" i="10"/>
  <c r="AB56" i="10"/>
  <c r="AA56" i="10"/>
  <c r="Z56" i="10"/>
  <c r="Y56" i="10"/>
  <c r="X56" i="10"/>
  <c r="W56" i="10"/>
  <c r="V56" i="10"/>
  <c r="S56" i="10"/>
  <c r="U56" i="10" s="1"/>
  <c r="S55" i="10"/>
  <c r="AB54" i="10"/>
  <c r="S54" i="10"/>
  <c r="S53" i="10"/>
  <c r="AB52" i="10"/>
  <c r="AA52" i="10"/>
  <c r="Z52" i="10"/>
  <c r="Y52" i="10"/>
  <c r="X52" i="10"/>
  <c r="W52" i="10"/>
  <c r="V52" i="10"/>
  <c r="S52" i="10"/>
  <c r="U52" i="10" s="1"/>
  <c r="S51" i="10"/>
  <c r="AB50" i="10"/>
  <c r="S50" i="10"/>
  <c r="S49" i="10"/>
  <c r="AB48" i="10"/>
  <c r="AA48" i="10"/>
  <c r="Z48" i="10"/>
  <c r="Y48" i="10"/>
  <c r="X48" i="10"/>
  <c r="W48" i="10"/>
  <c r="V48" i="10"/>
  <c r="S48" i="10"/>
  <c r="U48" i="10" s="1"/>
  <c r="S47" i="10"/>
  <c r="AB46" i="10"/>
  <c r="S46" i="10"/>
  <c r="U44" i="10" s="1"/>
  <c r="S45" i="10"/>
  <c r="AB44" i="10"/>
  <c r="AA44" i="10"/>
  <c r="Z44" i="10"/>
  <c r="Y44" i="10"/>
  <c r="X44" i="10"/>
  <c r="W44" i="10"/>
  <c r="V44" i="10"/>
  <c r="S44" i="10"/>
  <c r="S43" i="10"/>
  <c r="AB42" i="10"/>
  <c r="S42" i="10"/>
  <c r="S41" i="10"/>
  <c r="AB40" i="10"/>
  <c r="AA40" i="10"/>
  <c r="Z40" i="10"/>
  <c r="Y40" i="10"/>
  <c r="X40" i="10"/>
  <c r="W40" i="10"/>
  <c r="V40" i="10"/>
  <c r="S40" i="10"/>
  <c r="U40" i="10" s="1"/>
  <c r="S39" i="10"/>
  <c r="AB38" i="10"/>
  <c r="S38" i="10"/>
  <c r="S37" i="10"/>
  <c r="AB36" i="10"/>
  <c r="AA36" i="10"/>
  <c r="Z36" i="10"/>
  <c r="Y36" i="10"/>
  <c r="X36" i="10"/>
  <c r="W36" i="10"/>
  <c r="V36" i="10"/>
  <c r="S36" i="10"/>
  <c r="U36" i="10" s="1"/>
  <c r="S35" i="10"/>
  <c r="AB34" i="10"/>
  <c r="S34" i="10"/>
  <c r="S33" i="10"/>
  <c r="AB32" i="10"/>
  <c r="AA32" i="10"/>
  <c r="Z32" i="10"/>
  <c r="Y32" i="10"/>
  <c r="X32" i="10"/>
  <c r="W32" i="10"/>
  <c r="V32" i="10"/>
  <c r="S32" i="10"/>
  <c r="U32" i="10" s="1"/>
  <c r="S31" i="10"/>
  <c r="AB30" i="10"/>
  <c r="S30" i="10"/>
  <c r="U28" i="10" s="1"/>
  <c r="S29" i="10"/>
  <c r="AB28" i="10"/>
  <c r="AA28" i="10"/>
  <c r="Z28" i="10"/>
  <c r="Y28" i="10"/>
  <c r="X28" i="10"/>
  <c r="W28" i="10"/>
  <c r="V28" i="10"/>
  <c r="S28" i="10"/>
  <c r="S27" i="10"/>
  <c r="AB26" i="10"/>
  <c r="S26" i="10"/>
  <c r="S25" i="10"/>
  <c r="AB24" i="10"/>
  <c r="AA24" i="10"/>
  <c r="Z24" i="10"/>
  <c r="Y24" i="10"/>
  <c r="X24" i="10"/>
  <c r="W24" i="10"/>
  <c r="V24" i="10"/>
  <c r="S24" i="10"/>
  <c r="U24" i="10" s="1"/>
  <c r="S23" i="10"/>
  <c r="AB22" i="10"/>
  <c r="S22" i="10"/>
  <c r="S21" i="10"/>
  <c r="AB20" i="10"/>
  <c r="AA20" i="10"/>
  <c r="Z20" i="10"/>
  <c r="Y20" i="10"/>
  <c r="X20" i="10"/>
  <c r="W20" i="10"/>
  <c r="V20" i="10"/>
  <c r="S20" i="10"/>
  <c r="U20" i="10" s="1"/>
  <c r="S19" i="10"/>
  <c r="AB18" i="10"/>
  <c r="S18" i="10"/>
  <c r="S17" i="10"/>
  <c r="AB16" i="10"/>
  <c r="AA16" i="10"/>
  <c r="Z16" i="10"/>
  <c r="Y16" i="10"/>
  <c r="X16" i="10"/>
  <c r="W16" i="10"/>
  <c r="V16" i="10"/>
  <c r="S16" i="10"/>
  <c r="U16" i="10" s="1"/>
  <c r="S15" i="10"/>
  <c r="AB14" i="10"/>
  <c r="S14" i="10"/>
  <c r="U12" i="10" s="1"/>
  <c r="S13" i="10"/>
  <c r="AB12" i="10"/>
  <c r="AA12" i="10"/>
  <c r="Z12" i="10"/>
  <c r="Y12" i="10"/>
  <c r="X12" i="10"/>
  <c r="W12" i="10"/>
  <c r="V12" i="10"/>
  <c r="S12" i="10"/>
  <c r="S11" i="10"/>
  <c r="AB10" i="10"/>
  <c r="S10" i="10"/>
  <c r="S9" i="10"/>
  <c r="AB8" i="10"/>
  <c r="AA8" i="10"/>
  <c r="Z8" i="10"/>
  <c r="Y8" i="10"/>
  <c r="X8" i="10"/>
  <c r="W8" i="10"/>
  <c r="V8" i="10"/>
  <c r="S8" i="10"/>
  <c r="U8" i="10" s="1"/>
  <c r="S119" i="5"/>
  <c r="AB118" i="5"/>
  <c r="S118" i="5"/>
  <c r="S117" i="5"/>
  <c r="AB116" i="5"/>
  <c r="AA116" i="5"/>
  <c r="Z116" i="5"/>
  <c r="Y116" i="5"/>
  <c r="X116" i="5"/>
  <c r="W116" i="5"/>
  <c r="V116" i="5"/>
  <c r="S116" i="5"/>
  <c r="S115" i="5"/>
  <c r="AB114" i="5"/>
  <c r="S114" i="5"/>
  <c r="S113" i="5"/>
  <c r="AB112" i="5"/>
  <c r="AA112" i="5"/>
  <c r="Z112" i="5"/>
  <c r="Y112" i="5"/>
  <c r="X112" i="5"/>
  <c r="W112" i="5"/>
  <c r="V112" i="5"/>
  <c r="S112" i="5"/>
  <c r="S111" i="5"/>
  <c r="AB110" i="5"/>
  <c r="S110" i="5"/>
  <c r="S109" i="5"/>
  <c r="AB108" i="5"/>
  <c r="AA108" i="5"/>
  <c r="Z108" i="5"/>
  <c r="Y108" i="5"/>
  <c r="X108" i="5"/>
  <c r="W108" i="5"/>
  <c r="V108" i="5"/>
  <c r="S108" i="5"/>
  <c r="S107" i="5"/>
  <c r="AB106" i="5"/>
  <c r="S106" i="5"/>
  <c r="S105" i="5"/>
  <c r="AB104" i="5"/>
  <c r="AA104" i="5"/>
  <c r="Z104" i="5"/>
  <c r="Y104" i="5"/>
  <c r="X104" i="5"/>
  <c r="W104" i="5"/>
  <c r="V104" i="5"/>
  <c r="S104" i="5"/>
  <c r="S103" i="5"/>
  <c r="AB102" i="5"/>
  <c r="S102" i="5"/>
  <c r="S101" i="5"/>
  <c r="AB100" i="5"/>
  <c r="AA100" i="5"/>
  <c r="Z100" i="5"/>
  <c r="Y100" i="5"/>
  <c r="X100" i="5"/>
  <c r="W100" i="5"/>
  <c r="V100" i="5"/>
  <c r="S100" i="5"/>
  <c r="S99" i="5"/>
  <c r="AB98" i="5"/>
  <c r="S98" i="5"/>
  <c r="S97" i="5"/>
  <c r="AB96" i="5"/>
  <c r="AA96" i="5"/>
  <c r="Z96" i="5"/>
  <c r="Y96" i="5"/>
  <c r="X96" i="5"/>
  <c r="W96" i="5"/>
  <c r="V96" i="5"/>
  <c r="S96" i="5"/>
  <c r="S95" i="5"/>
  <c r="AB94" i="5"/>
  <c r="S94" i="5"/>
  <c r="S93" i="5"/>
  <c r="AB92" i="5"/>
  <c r="AA92" i="5"/>
  <c r="Z92" i="5"/>
  <c r="Y92" i="5"/>
  <c r="X92" i="5"/>
  <c r="W92" i="5"/>
  <c r="V92" i="5"/>
  <c r="S92" i="5"/>
  <c r="S91" i="5"/>
  <c r="AB90" i="5"/>
  <c r="S90" i="5"/>
  <c r="S89" i="5"/>
  <c r="AB88" i="5"/>
  <c r="AA88" i="5"/>
  <c r="Z88" i="5"/>
  <c r="Y88" i="5"/>
  <c r="X88" i="5"/>
  <c r="W88" i="5"/>
  <c r="V88" i="5"/>
  <c r="S88" i="5"/>
  <c r="S87" i="5"/>
  <c r="AB86" i="5"/>
  <c r="S86" i="5"/>
  <c r="S85" i="5"/>
  <c r="AB84" i="5"/>
  <c r="AA84" i="5"/>
  <c r="Z84" i="5"/>
  <c r="Y84" i="5"/>
  <c r="X84" i="5"/>
  <c r="W84" i="5"/>
  <c r="V84" i="5"/>
  <c r="S84" i="5"/>
  <c r="S83" i="5"/>
  <c r="AB82" i="5"/>
  <c r="S82" i="5"/>
  <c r="S81" i="5"/>
  <c r="AB80" i="5"/>
  <c r="AA80" i="5"/>
  <c r="Z80" i="5"/>
  <c r="Y80" i="5"/>
  <c r="X80" i="5"/>
  <c r="W80" i="5"/>
  <c r="V80" i="5"/>
  <c r="S80" i="5"/>
  <c r="S79" i="5"/>
  <c r="AB78" i="5"/>
  <c r="S78" i="5"/>
  <c r="S77" i="5"/>
  <c r="AB76" i="5"/>
  <c r="AA76" i="5"/>
  <c r="Z76" i="5"/>
  <c r="Y76" i="5"/>
  <c r="X76" i="5"/>
  <c r="W76" i="5"/>
  <c r="V76" i="5"/>
  <c r="S76" i="5"/>
  <c r="S75" i="5"/>
  <c r="AB74" i="5"/>
  <c r="S74" i="5"/>
  <c r="S73" i="5"/>
  <c r="AB72" i="5"/>
  <c r="AA72" i="5"/>
  <c r="Z72" i="5"/>
  <c r="Y72" i="5"/>
  <c r="X72" i="5"/>
  <c r="W72" i="5"/>
  <c r="V72" i="5"/>
  <c r="S72" i="5"/>
  <c r="S71" i="5"/>
  <c r="AB70" i="5"/>
  <c r="S70" i="5"/>
  <c r="S69" i="5"/>
  <c r="AB68" i="5"/>
  <c r="AA68" i="5"/>
  <c r="Z68" i="5"/>
  <c r="Y68" i="5"/>
  <c r="X68" i="5"/>
  <c r="W68" i="5"/>
  <c r="V68" i="5"/>
  <c r="S68" i="5"/>
  <c r="S67" i="5"/>
  <c r="AB66" i="5"/>
  <c r="S66" i="5"/>
  <c r="S65" i="5"/>
  <c r="AB64" i="5"/>
  <c r="AA64" i="5"/>
  <c r="Z64" i="5"/>
  <c r="Y64" i="5"/>
  <c r="X64" i="5"/>
  <c r="W64" i="5"/>
  <c r="V64" i="5"/>
  <c r="S64" i="5"/>
  <c r="S63" i="5"/>
  <c r="AB62" i="5"/>
  <c r="S62" i="5"/>
  <c r="S61" i="5"/>
  <c r="AB60" i="5"/>
  <c r="AA60" i="5"/>
  <c r="Z60" i="5"/>
  <c r="Y60" i="5"/>
  <c r="X60" i="5"/>
  <c r="W60" i="5"/>
  <c r="V60" i="5"/>
  <c r="S60" i="5"/>
  <c r="S59" i="5"/>
  <c r="AB58" i="5"/>
  <c r="S58" i="5"/>
  <c r="S57" i="5"/>
  <c r="AB56" i="5"/>
  <c r="AA56" i="5"/>
  <c r="Z56" i="5"/>
  <c r="Y56" i="5"/>
  <c r="X56" i="5"/>
  <c r="W56" i="5"/>
  <c r="V56" i="5"/>
  <c r="S56" i="5"/>
  <c r="S55" i="5"/>
  <c r="AB54" i="5"/>
  <c r="S54" i="5"/>
  <c r="S53" i="5"/>
  <c r="AB52" i="5"/>
  <c r="AA52" i="5"/>
  <c r="Z52" i="5"/>
  <c r="Y52" i="5"/>
  <c r="X52" i="5"/>
  <c r="W52" i="5"/>
  <c r="V52" i="5"/>
  <c r="S52" i="5"/>
  <c r="S51" i="5"/>
  <c r="AB50" i="5"/>
  <c r="S50" i="5"/>
  <c r="S49" i="5"/>
  <c r="AB48" i="5"/>
  <c r="AA48" i="5"/>
  <c r="Z48" i="5"/>
  <c r="Y48" i="5"/>
  <c r="X48" i="5"/>
  <c r="W48" i="5"/>
  <c r="V48" i="5"/>
  <c r="S48" i="5"/>
  <c r="S47" i="5"/>
  <c r="AB46" i="5"/>
  <c r="S46" i="5"/>
  <c r="S45" i="5"/>
  <c r="AB44" i="5"/>
  <c r="AA44" i="5"/>
  <c r="Z44" i="5"/>
  <c r="Y44" i="5"/>
  <c r="X44" i="5"/>
  <c r="W44" i="5"/>
  <c r="V44" i="5"/>
  <c r="S44" i="5"/>
  <c r="S43" i="5"/>
  <c r="AB42" i="5"/>
  <c r="S42" i="5"/>
  <c r="S41" i="5"/>
  <c r="AB40" i="5"/>
  <c r="AA40" i="5"/>
  <c r="Z40" i="5"/>
  <c r="Y40" i="5"/>
  <c r="X40" i="5"/>
  <c r="W40" i="5"/>
  <c r="V40" i="5"/>
  <c r="S40" i="5"/>
  <c r="S63" i="6"/>
  <c r="AB62" i="6"/>
  <c r="S62" i="6"/>
  <c r="S61" i="6"/>
  <c r="AB60" i="6"/>
  <c r="AA60" i="6"/>
  <c r="Z60" i="6"/>
  <c r="Y60" i="6"/>
  <c r="X60" i="6"/>
  <c r="W60" i="6"/>
  <c r="V60" i="6"/>
  <c r="S60" i="6"/>
  <c r="S59" i="6"/>
  <c r="AB58" i="6"/>
  <c r="S58" i="6"/>
  <c r="S57" i="6"/>
  <c r="AB56" i="6"/>
  <c r="AA56" i="6"/>
  <c r="Z56" i="6"/>
  <c r="Y56" i="6"/>
  <c r="X56" i="6"/>
  <c r="W56" i="6"/>
  <c r="V56" i="6"/>
  <c r="S56" i="6"/>
  <c r="S55" i="6"/>
  <c r="AB54" i="6"/>
  <c r="S54" i="6"/>
  <c r="S53" i="6"/>
  <c r="AB52" i="6"/>
  <c r="AA52" i="6"/>
  <c r="Z52" i="6"/>
  <c r="Y52" i="6"/>
  <c r="X52" i="6"/>
  <c r="W52" i="6"/>
  <c r="V52" i="6"/>
  <c r="S52" i="6"/>
  <c r="S51" i="6"/>
  <c r="AB50" i="6"/>
  <c r="S50" i="6"/>
  <c r="S49" i="6"/>
  <c r="AB48" i="6"/>
  <c r="AA48" i="6"/>
  <c r="Z48" i="6"/>
  <c r="Y48" i="6"/>
  <c r="X48" i="6"/>
  <c r="W48" i="6"/>
  <c r="V48" i="6"/>
  <c r="S48" i="6"/>
  <c r="S47" i="9"/>
  <c r="AB46" i="9"/>
  <c r="S46" i="9"/>
  <c r="S45" i="9"/>
  <c r="AB44" i="9"/>
  <c r="AA44" i="9"/>
  <c r="Z44" i="9"/>
  <c r="Y44" i="9"/>
  <c r="X44" i="9"/>
  <c r="W44" i="9"/>
  <c r="V44" i="9"/>
  <c r="S44" i="9"/>
  <c r="U44" i="9" s="1"/>
  <c r="S43" i="9"/>
  <c r="AB42" i="9"/>
  <c r="S42" i="9"/>
  <c r="S41" i="9"/>
  <c r="AB40" i="9"/>
  <c r="AA40" i="9"/>
  <c r="Z40" i="9"/>
  <c r="Y40" i="9"/>
  <c r="X40" i="9"/>
  <c r="W40" i="9"/>
  <c r="V40" i="9"/>
  <c r="S40" i="9"/>
  <c r="U40" i="9" s="1"/>
  <c r="S39" i="9"/>
  <c r="AB38" i="9"/>
  <c r="S38" i="9"/>
  <c r="S37" i="9"/>
  <c r="AB36" i="9"/>
  <c r="AA36" i="9"/>
  <c r="Z36" i="9"/>
  <c r="Y36" i="9"/>
  <c r="X36" i="9"/>
  <c r="W36" i="9"/>
  <c r="V36" i="9"/>
  <c r="S36" i="9"/>
  <c r="U36" i="9" s="1"/>
  <c r="S35" i="9"/>
  <c r="AB34" i="9"/>
  <c r="S34" i="9"/>
  <c r="S33" i="9"/>
  <c r="AB32" i="9"/>
  <c r="AA32" i="9"/>
  <c r="Z32" i="9"/>
  <c r="Y32" i="9"/>
  <c r="X32" i="9"/>
  <c r="W32" i="9"/>
  <c r="V32" i="9"/>
  <c r="S32" i="9"/>
  <c r="U32" i="9" s="1"/>
  <c r="S31" i="9"/>
  <c r="AB30" i="9"/>
  <c r="S30" i="9"/>
  <c r="S29" i="9"/>
  <c r="AB28" i="9"/>
  <c r="AA28" i="9"/>
  <c r="Z28" i="9"/>
  <c r="Y28" i="9"/>
  <c r="X28" i="9"/>
  <c r="W28" i="9"/>
  <c r="V28" i="9"/>
  <c r="S28" i="9"/>
  <c r="U28" i="9" s="1"/>
  <c r="S27" i="9"/>
  <c r="AB26" i="9"/>
  <c r="S26" i="9"/>
  <c r="S25" i="9"/>
  <c r="AB24" i="9"/>
  <c r="AA24" i="9"/>
  <c r="Z24" i="9"/>
  <c r="Y24" i="9"/>
  <c r="X24" i="9"/>
  <c r="W24" i="9"/>
  <c r="V24" i="9"/>
  <c r="S24" i="9"/>
  <c r="U24" i="9" s="1"/>
  <c r="S23" i="9"/>
  <c r="AB22" i="9"/>
  <c r="S22" i="9"/>
  <c r="S21" i="9"/>
  <c r="AB20" i="9"/>
  <c r="AA20" i="9"/>
  <c r="Z20" i="9"/>
  <c r="Y20" i="9"/>
  <c r="X20" i="9"/>
  <c r="W20" i="9"/>
  <c r="V20" i="9"/>
  <c r="S20" i="9"/>
  <c r="U20" i="9" s="1"/>
  <c r="S19" i="9"/>
  <c r="AB18" i="9"/>
  <c r="S18" i="9"/>
  <c r="S17" i="9"/>
  <c r="AB16" i="9"/>
  <c r="AA16" i="9"/>
  <c r="Z16" i="9"/>
  <c r="Y16" i="9"/>
  <c r="X16" i="9"/>
  <c r="W16" i="9"/>
  <c r="V16" i="9"/>
  <c r="S16" i="9"/>
  <c r="U16" i="9" s="1"/>
  <c r="S15" i="9"/>
  <c r="AB14" i="9"/>
  <c r="S14" i="9"/>
  <c r="S13" i="9"/>
  <c r="AB12" i="9"/>
  <c r="AA12" i="9"/>
  <c r="Z12" i="9"/>
  <c r="Y12" i="9"/>
  <c r="X12" i="9"/>
  <c r="W12" i="9"/>
  <c r="V12" i="9"/>
  <c r="S12" i="9"/>
  <c r="U12" i="9" s="1"/>
  <c r="S11" i="9"/>
  <c r="AB10" i="9"/>
  <c r="S10" i="9"/>
  <c r="S9" i="9"/>
  <c r="AB8" i="9"/>
  <c r="AA8" i="9"/>
  <c r="Z8" i="9"/>
  <c r="Y8" i="9"/>
  <c r="X8" i="9"/>
  <c r="W8" i="9"/>
  <c r="V8" i="9"/>
  <c r="S8" i="9"/>
  <c r="U8" i="9" s="1"/>
  <c r="S27" i="1"/>
  <c r="AB26" i="1"/>
  <c r="S26" i="1"/>
  <c r="S25" i="1"/>
  <c r="AB24" i="1"/>
  <c r="AA24" i="1"/>
  <c r="Z24" i="1"/>
  <c r="Y24" i="1"/>
  <c r="X24" i="1"/>
  <c r="W24" i="1"/>
  <c r="V24" i="1"/>
  <c r="S24" i="1"/>
  <c r="S23" i="1"/>
  <c r="AB22" i="1"/>
  <c r="S22" i="1"/>
  <c r="S21" i="1"/>
  <c r="AB20" i="1"/>
  <c r="AA20" i="1"/>
  <c r="Z20" i="1"/>
  <c r="Y20" i="1"/>
  <c r="X20" i="1"/>
  <c r="W20" i="1"/>
  <c r="V20" i="1"/>
  <c r="S20" i="1"/>
  <c r="AB31" i="10" l="1"/>
  <c r="AB75" i="10"/>
  <c r="AB19" i="8"/>
  <c r="AB107" i="10"/>
  <c r="AB103" i="10"/>
  <c r="AB99" i="10"/>
  <c r="AB79" i="10"/>
  <c r="AB71" i="10"/>
  <c r="AB67" i="10"/>
  <c r="AB63" i="10"/>
  <c r="AB55" i="10"/>
  <c r="AB51" i="10"/>
  <c r="AB47" i="10"/>
  <c r="AB43" i="10"/>
  <c r="AB39" i="10"/>
  <c r="AB27" i="10"/>
  <c r="AB23" i="10"/>
  <c r="AB19" i="10"/>
  <c r="AB23" i="1"/>
  <c r="AB39" i="8"/>
  <c r="AB35" i="8"/>
  <c r="AB31" i="8"/>
  <c r="AB27" i="8"/>
  <c r="AB23" i="8"/>
  <c r="AB59" i="10"/>
  <c r="AB83" i="10"/>
  <c r="AB87" i="10"/>
  <c r="AB91" i="10"/>
  <c r="AB95" i="10"/>
  <c r="AB51" i="5"/>
  <c r="AB63" i="5"/>
  <c r="AB75" i="5"/>
  <c r="AB79" i="5"/>
  <c r="AB83" i="5"/>
  <c r="AB87" i="5"/>
  <c r="AB91" i="5"/>
  <c r="AB95" i="5"/>
  <c r="AB99" i="5"/>
  <c r="AB103" i="5"/>
  <c r="AB107" i="5"/>
  <c r="AB111" i="5"/>
  <c r="AB115" i="5"/>
  <c r="AB119" i="5"/>
  <c r="AB55" i="5"/>
  <c r="AB71" i="5"/>
  <c r="AB59" i="5"/>
  <c r="AB47" i="5"/>
  <c r="AB43" i="5"/>
  <c r="AB43" i="8"/>
  <c r="AB27" i="1"/>
  <c r="AB11" i="10"/>
  <c r="AB15" i="10"/>
  <c r="AB35" i="10"/>
  <c r="AB67" i="5"/>
  <c r="AB35" i="9"/>
  <c r="AB31" i="9"/>
  <c r="AB11" i="9"/>
  <c r="AB23" i="9"/>
  <c r="AB27" i="9"/>
  <c r="AB43" i="9"/>
  <c r="AB39" i="9"/>
  <c r="AB19" i="9"/>
  <c r="AB47" i="9"/>
  <c r="AB15" i="9"/>
  <c r="AB63" i="6"/>
  <c r="AB59" i="6"/>
  <c r="AB51" i="6"/>
  <c r="AB55" i="6"/>
  <c r="S19" i="1"/>
  <c r="AB18" i="1"/>
  <c r="S18" i="1"/>
  <c r="S17" i="1"/>
  <c r="AB19" i="1" s="1"/>
  <c r="AB16" i="1"/>
  <c r="AA16" i="1"/>
  <c r="Z16" i="1"/>
  <c r="Y16" i="1"/>
  <c r="X16" i="1"/>
  <c r="W16" i="1"/>
  <c r="V16" i="1"/>
  <c r="S16" i="1"/>
  <c r="S11" i="1"/>
  <c r="AB10" i="1"/>
  <c r="S10" i="1"/>
  <c r="S9" i="1"/>
  <c r="AB8" i="1"/>
  <c r="AA8" i="1"/>
  <c r="Z8" i="1"/>
  <c r="Y8" i="1"/>
  <c r="X8" i="1"/>
  <c r="W8" i="1"/>
  <c r="V8" i="1"/>
  <c r="S8" i="1"/>
  <c r="S8" i="6"/>
  <c r="V8" i="6"/>
  <c r="W8" i="6"/>
  <c r="X8" i="6"/>
  <c r="Y8" i="6"/>
  <c r="Z8" i="6"/>
  <c r="AA8" i="6"/>
  <c r="AB8" i="6"/>
  <c r="S9" i="6"/>
  <c r="S10" i="6"/>
  <c r="AB10" i="6"/>
  <c r="S11" i="6"/>
  <c r="S12" i="6"/>
  <c r="V12" i="6"/>
  <c r="W12" i="6"/>
  <c r="X12" i="6"/>
  <c r="Y12" i="6"/>
  <c r="Z12" i="6"/>
  <c r="AA12" i="6"/>
  <c r="AB12" i="6"/>
  <c r="S13" i="6"/>
  <c r="S14" i="6"/>
  <c r="AB14" i="6"/>
  <c r="S15" i="6"/>
  <c r="S16" i="6"/>
  <c r="V16" i="6"/>
  <c r="W16" i="6"/>
  <c r="X16" i="6"/>
  <c r="Y16" i="6"/>
  <c r="Z16" i="6"/>
  <c r="AA16" i="6"/>
  <c r="AB16" i="6"/>
  <c r="S17" i="6"/>
  <c r="S18" i="6"/>
  <c r="AB18" i="6"/>
  <c r="S19" i="6"/>
  <c r="S20" i="6"/>
  <c r="V20" i="6"/>
  <c r="W20" i="6"/>
  <c r="X20" i="6"/>
  <c r="Y20" i="6"/>
  <c r="Z20" i="6"/>
  <c r="AA20" i="6"/>
  <c r="AB20" i="6"/>
  <c r="S21" i="6"/>
  <c r="S22" i="6"/>
  <c r="AB22" i="6"/>
  <c r="S23" i="6"/>
  <c r="S24" i="6"/>
  <c r="V24" i="6"/>
  <c r="W24" i="6"/>
  <c r="X24" i="6"/>
  <c r="Y24" i="6"/>
  <c r="Z24" i="6"/>
  <c r="AA24" i="6"/>
  <c r="AB24" i="6"/>
  <c r="S25" i="6"/>
  <c r="S26" i="6"/>
  <c r="AB26" i="6"/>
  <c r="S27" i="6"/>
  <c r="S28" i="6"/>
  <c r="V28" i="6"/>
  <c r="W28" i="6"/>
  <c r="X28" i="6"/>
  <c r="Y28" i="6"/>
  <c r="Z28" i="6"/>
  <c r="AA28" i="6"/>
  <c r="AB28" i="6"/>
  <c r="S29" i="6"/>
  <c r="S30" i="6"/>
  <c r="AB30" i="6"/>
  <c r="S31" i="6"/>
  <c r="S32" i="6"/>
  <c r="V32" i="6"/>
  <c r="W32" i="6"/>
  <c r="X32" i="6"/>
  <c r="Y32" i="6"/>
  <c r="Z32" i="6"/>
  <c r="AA32" i="6"/>
  <c r="AB32" i="6"/>
  <c r="S33" i="6"/>
  <c r="S34" i="6"/>
  <c r="AB34" i="6"/>
  <c r="S35" i="6"/>
  <c r="S36" i="6"/>
  <c r="V36" i="6"/>
  <c r="W36" i="6"/>
  <c r="X36" i="6"/>
  <c r="Y36" i="6"/>
  <c r="Z36" i="6"/>
  <c r="AA36" i="6"/>
  <c r="AB36" i="6"/>
  <c r="S37" i="6"/>
  <c r="S38" i="6"/>
  <c r="AB38" i="6"/>
  <c r="S39" i="6"/>
  <c r="S40" i="6"/>
  <c r="V40" i="6"/>
  <c r="W40" i="6"/>
  <c r="X40" i="6"/>
  <c r="Y40" i="6"/>
  <c r="Z40" i="6"/>
  <c r="AA40" i="6"/>
  <c r="AB40" i="6"/>
  <c r="S41" i="6"/>
  <c r="S42" i="6"/>
  <c r="AB42" i="6"/>
  <c r="S43" i="6"/>
  <c r="S44" i="6"/>
  <c r="V44" i="6"/>
  <c r="W44" i="6"/>
  <c r="X44" i="6"/>
  <c r="Y44" i="6"/>
  <c r="Z44" i="6"/>
  <c r="AA44" i="6"/>
  <c r="AB44" i="6"/>
  <c r="S45" i="6"/>
  <c r="S46" i="6"/>
  <c r="AB46" i="6"/>
  <c r="S47" i="6"/>
  <c r="S8" i="8"/>
  <c r="V8" i="8"/>
  <c r="W8" i="8"/>
  <c r="X8" i="8"/>
  <c r="Y8" i="8"/>
  <c r="Z8" i="8"/>
  <c r="AA8" i="8"/>
  <c r="AB8" i="8"/>
  <c r="S9" i="8"/>
  <c r="S10" i="8"/>
  <c r="AB10" i="8"/>
  <c r="S11" i="8"/>
  <c r="AB11" i="8"/>
  <c r="S12" i="8"/>
  <c r="V12" i="8"/>
  <c r="W12" i="8"/>
  <c r="X12" i="8"/>
  <c r="Y12" i="8"/>
  <c r="Z12" i="8"/>
  <c r="AA12" i="8"/>
  <c r="AB12" i="8"/>
  <c r="S13" i="8"/>
  <c r="S14" i="8"/>
  <c r="AB14" i="8"/>
  <c r="S15" i="8"/>
  <c r="S12" i="5"/>
  <c r="V12" i="5"/>
  <c r="W12" i="5"/>
  <c r="X12" i="5"/>
  <c r="Y12" i="5"/>
  <c r="Z12" i="5"/>
  <c r="AA12" i="5"/>
  <c r="AB12" i="5"/>
  <c r="S13" i="5"/>
  <c r="S14" i="5"/>
  <c r="AB14" i="5"/>
  <c r="S15" i="5"/>
  <c r="S20" i="5"/>
  <c r="V20" i="5"/>
  <c r="W20" i="5"/>
  <c r="X20" i="5"/>
  <c r="Y20" i="5"/>
  <c r="Z20" i="5"/>
  <c r="AA20" i="5"/>
  <c r="AB20" i="5"/>
  <c r="S21" i="5"/>
  <c r="S22" i="5"/>
  <c r="AB22" i="5"/>
  <c r="S23" i="5"/>
  <c r="S32" i="5"/>
  <c r="V32" i="5"/>
  <c r="W32" i="5"/>
  <c r="X32" i="5"/>
  <c r="Y32" i="5"/>
  <c r="Z32" i="5"/>
  <c r="AA32" i="5"/>
  <c r="AB32" i="5"/>
  <c r="S33" i="5"/>
  <c r="S34" i="5"/>
  <c r="AB34" i="5"/>
  <c r="S35" i="5"/>
  <c r="S36" i="5"/>
  <c r="V36" i="5"/>
  <c r="W36" i="5"/>
  <c r="X36" i="5"/>
  <c r="Y36" i="5"/>
  <c r="Z36" i="5"/>
  <c r="AA36" i="5"/>
  <c r="AB36" i="5"/>
  <c r="S37" i="5"/>
  <c r="S38" i="5"/>
  <c r="AB38" i="5"/>
  <c r="S39" i="5"/>
  <c r="S28" i="5"/>
  <c r="V28" i="5"/>
  <c r="W28" i="5"/>
  <c r="X28" i="5"/>
  <c r="Y28" i="5"/>
  <c r="Z28" i="5"/>
  <c r="AA28" i="5"/>
  <c r="AB28" i="5"/>
  <c r="S29" i="5"/>
  <c r="S30" i="5"/>
  <c r="AB30" i="5"/>
  <c r="S31" i="5"/>
  <c r="S16" i="5"/>
  <c r="V16" i="5"/>
  <c r="W16" i="5"/>
  <c r="X16" i="5"/>
  <c r="Y16" i="5"/>
  <c r="Z16" i="5"/>
  <c r="AA16" i="5"/>
  <c r="AB16" i="5"/>
  <c r="S17" i="5"/>
  <c r="S18" i="5"/>
  <c r="AB19" i="5" s="1"/>
  <c r="AB18" i="5"/>
  <c r="S19" i="5"/>
  <c r="S8" i="5"/>
  <c r="V8" i="5"/>
  <c r="W8" i="5"/>
  <c r="X8" i="5"/>
  <c r="Y8" i="5"/>
  <c r="Z8" i="5"/>
  <c r="AA8" i="5"/>
  <c r="AB8" i="5"/>
  <c r="S9" i="5"/>
  <c r="S10" i="5"/>
  <c r="AB10" i="5"/>
  <c r="S11" i="5"/>
  <c r="S24" i="5"/>
  <c r="V24" i="5"/>
  <c r="W24" i="5"/>
  <c r="X24" i="5"/>
  <c r="Y24" i="5"/>
  <c r="Z24" i="5"/>
  <c r="AA24" i="5"/>
  <c r="AB24" i="5"/>
  <c r="S25" i="5"/>
  <c r="S26" i="5"/>
  <c r="AB27" i="5" s="1"/>
  <c r="AB26" i="5"/>
  <c r="S27" i="5"/>
  <c r="S16" i="4"/>
  <c r="V16" i="4"/>
  <c r="W16" i="4"/>
  <c r="X16" i="4"/>
  <c r="Y16" i="4"/>
  <c r="Z16" i="4"/>
  <c r="AA16" i="4"/>
  <c r="AB16" i="4"/>
  <c r="S17" i="4"/>
  <c r="S18" i="4"/>
  <c r="AB18" i="4"/>
  <c r="S19" i="4"/>
  <c r="S20" i="4"/>
  <c r="V20" i="4"/>
  <c r="W20" i="4"/>
  <c r="X20" i="4"/>
  <c r="Y20" i="4"/>
  <c r="Z20" i="4"/>
  <c r="AA20" i="4"/>
  <c r="AB20" i="4"/>
  <c r="S21" i="4"/>
  <c r="S22" i="4"/>
  <c r="AB22" i="4"/>
  <c r="S23" i="4"/>
  <c r="S28" i="4"/>
  <c r="V28" i="4"/>
  <c r="W28" i="4"/>
  <c r="X28" i="4"/>
  <c r="Y28" i="4"/>
  <c r="Z28" i="4"/>
  <c r="AA28" i="4"/>
  <c r="AB28" i="4"/>
  <c r="S29" i="4"/>
  <c r="S30" i="4"/>
  <c r="AB30" i="4"/>
  <c r="S31" i="4"/>
  <c r="S12" i="4"/>
  <c r="V12" i="4"/>
  <c r="W12" i="4"/>
  <c r="X12" i="4"/>
  <c r="Y12" i="4"/>
  <c r="Z12" i="4"/>
  <c r="AA12" i="4"/>
  <c r="AB12" i="4"/>
  <c r="S13" i="4"/>
  <c r="S14" i="4"/>
  <c r="AB14" i="4"/>
  <c r="S15" i="4"/>
  <c r="S24" i="4"/>
  <c r="V24" i="4"/>
  <c r="W24" i="4"/>
  <c r="X24" i="4"/>
  <c r="Y24" i="4"/>
  <c r="Z24" i="4"/>
  <c r="AA24" i="4"/>
  <c r="AB24" i="4"/>
  <c r="S25" i="4"/>
  <c r="S26" i="4"/>
  <c r="AB26" i="4"/>
  <c r="S27" i="4"/>
  <c r="S32" i="4"/>
  <c r="V32" i="4"/>
  <c r="W32" i="4"/>
  <c r="X32" i="4"/>
  <c r="Y32" i="4"/>
  <c r="Z32" i="4"/>
  <c r="AA32" i="4"/>
  <c r="AB32" i="4"/>
  <c r="S33" i="4"/>
  <c r="S34" i="4"/>
  <c r="AB34" i="4"/>
  <c r="S35" i="4"/>
  <c r="S8" i="4"/>
  <c r="V8" i="4"/>
  <c r="W8" i="4"/>
  <c r="X8" i="4"/>
  <c r="Y8" i="4"/>
  <c r="Z8" i="4"/>
  <c r="AA8" i="4"/>
  <c r="AB8" i="4"/>
  <c r="S9" i="4"/>
  <c r="S10" i="4"/>
  <c r="AB10" i="4"/>
  <c r="S11" i="4"/>
  <c r="S12" i="2"/>
  <c r="V12" i="2"/>
  <c r="W12" i="2"/>
  <c r="X12" i="2"/>
  <c r="Y12" i="2"/>
  <c r="Z12" i="2"/>
  <c r="AA12" i="2"/>
  <c r="AB12" i="2"/>
  <c r="S13" i="2"/>
  <c r="S14" i="2"/>
  <c r="AB14" i="2"/>
  <c r="S15" i="2"/>
  <c r="S20" i="2"/>
  <c r="V20" i="2"/>
  <c r="W20" i="2"/>
  <c r="X20" i="2"/>
  <c r="Y20" i="2"/>
  <c r="Z20" i="2"/>
  <c r="AA20" i="2"/>
  <c r="AB20" i="2"/>
  <c r="S21" i="2"/>
  <c r="S22" i="2"/>
  <c r="AB22" i="2"/>
  <c r="S23" i="2"/>
  <c r="S8" i="2"/>
  <c r="V8" i="2"/>
  <c r="W8" i="2"/>
  <c r="X8" i="2"/>
  <c r="Y8" i="2"/>
  <c r="Z8" i="2"/>
  <c r="AA8" i="2"/>
  <c r="AB8" i="2"/>
  <c r="S9" i="2"/>
  <c r="S10" i="2"/>
  <c r="AB10" i="2"/>
  <c r="S11" i="2"/>
  <c r="S16" i="2"/>
  <c r="V16" i="2"/>
  <c r="W16" i="2"/>
  <c r="X16" i="2"/>
  <c r="Y16" i="2"/>
  <c r="Z16" i="2"/>
  <c r="AA16" i="2"/>
  <c r="AB16" i="2"/>
  <c r="S17" i="2"/>
  <c r="S18" i="2"/>
  <c r="AB18" i="2"/>
  <c r="S19" i="2"/>
  <c r="S12" i="1"/>
  <c r="V12" i="1"/>
  <c r="W12" i="1"/>
  <c r="X12" i="1"/>
  <c r="Y12" i="1"/>
  <c r="Z12" i="1"/>
  <c r="AA12" i="1"/>
  <c r="AB12" i="1"/>
  <c r="S13" i="1"/>
  <c r="S14" i="1"/>
  <c r="AB14" i="1"/>
  <c r="S15" i="1"/>
  <c r="U12" i="8" l="1"/>
  <c r="U8" i="8"/>
  <c r="AB39" i="5"/>
  <c r="AB35" i="5"/>
  <c r="AB23" i="5"/>
  <c r="AB15" i="5"/>
  <c r="U12" i="2"/>
  <c r="AB15" i="8"/>
  <c r="AB15" i="6"/>
  <c r="AB15" i="1"/>
  <c r="AB35" i="4"/>
  <c r="AB23" i="2"/>
  <c r="AB11" i="1"/>
  <c r="AB15" i="4"/>
  <c r="AB23" i="4"/>
  <c r="AB39" i="6"/>
  <c r="U8" i="4"/>
  <c r="U12" i="4"/>
  <c r="U16" i="4"/>
  <c r="U20" i="4"/>
  <c r="AB31" i="5"/>
  <c r="U32" i="4"/>
  <c r="AB11" i="4"/>
  <c r="U24" i="4"/>
  <c r="AB31" i="4"/>
  <c r="AB19" i="4"/>
  <c r="U20" i="2"/>
  <c r="AB19" i="2"/>
  <c r="U16" i="2"/>
  <c r="AB11" i="2"/>
  <c r="U8" i="2"/>
  <c r="AB15" i="2"/>
  <c r="AB43" i="6"/>
  <c r="AB47" i="6"/>
  <c r="AB11" i="6"/>
  <c r="AB31" i="6"/>
  <c r="AB27" i="6"/>
  <c r="AB23" i="6"/>
  <c r="AB35" i="6"/>
  <c r="AB19" i="6"/>
  <c r="AB27" i="4"/>
  <c r="AB11" i="5"/>
  <c r="U28" i="4"/>
</calcChain>
</file>

<file path=xl/sharedStrings.xml><?xml version="1.0" encoding="utf-8"?>
<sst xmlns="http://schemas.openxmlformats.org/spreadsheetml/2006/main" count="761" uniqueCount="196">
  <si>
    <t>Body</t>
  </si>
  <si>
    <t>R</t>
  </si>
  <si>
    <t>5*</t>
  </si>
  <si>
    <t>Celkový čas</t>
  </si>
  <si>
    <t>Team</t>
  </si>
  <si>
    <t>B</t>
  </si>
  <si>
    <t>C</t>
  </si>
  <si>
    <t>za kolo</t>
  </si>
  <si>
    <t>Celkom</t>
  </si>
  <si>
    <t>Počty bodov</t>
  </si>
  <si>
    <t>VÝSLEDKOVÁ LISTINA</t>
  </si>
  <si>
    <t>Priemer bodov</t>
  </si>
  <si>
    <t>A</t>
  </si>
  <si>
    <t>P.č.</t>
  </si>
  <si>
    <t>Št.č.</t>
  </si>
  <si>
    <t>Meno</t>
  </si>
  <si>
    <t xml:space="preserve">  </t>
  </si>
  <si>
    <t>Medzinárodné Majstrovstvá Slovenska</t>
  </si>
  <si>
    <t>Motocykel</t>
  </si>
  <si>
    <t>Krajina</t>
  </si>
  <si>
    <t>TRIAL NITRA</t>
  </si>
  <si>
    <t>SK</t>
  </si>
  <si>
    <t>Vladimír</t>
  </si>
  <si>
    <t>Ján</t>
  </si>
  <si>
    <t>Gurín</t>
  </si>
  <si>
    <t>Daniel</t>
  </si>
  <si>
    <t>Ivan</t>
  </si>
  <si>
    <t>Tomáš</t>
  </si>
  <si>
    <t>Juraj</t>
  </si>
  <si>
    <t>Gura</t>
  </si>
  <si>
    <t>Róbert</t>
  </si>
  <si>
    <t>Szabo</t>
  </si>
  <si>
    <t>Peter</t>
  </si>
  <si>
    <t>Brestovský</t>
  </si>
  <si>
    <t>Georg</t>
  </si>
  <si>
    <t>Chalama</t>
  </si>
  <si>
    <t>Jakub</t>
  </si>
  <si>
    <t>Adam</t>
  </si>
  <si>
    <t>Kollár</t>
  </si>
  <si>
    <t>x</t>
  </si>
  <si>
    <t>Tereza</t>
  </si>
  <si>
    <t>Hulková</t>
  </si>
  <si>
    <t>Vítek</t>
  </si>
  <si>
    <t>Hulka</t>
  </si>
  <si>
    <t>Hugo</t>
  </si>
  <si>
    <t>Bohuslav</t>
  </si>
  <si>
    <t>Max</t>
  </si>
  <si>
    <t>Simon</t>
  </si>
  <si>
    <t>Pásztor</t>
  </si>
  <si>
    <t>Rafal</t>
  </si>
  <si>
    <t>Kowalski</t>
  </si>
  <si>
    <t>Radek</t>
  </si>
  <si>
    <t>Maxim</t>
  </si>
  <si>
    <t>Kerepecky</t>
  </si>
  <si>
    <t>Matej</t>
  </si>
  <si>
    <t>Štricher</t>
  </si>
  <si>
    <t>Bence</t>
  </si>
  <si>
    <t>Balogh</t>
  </si>
  <si>
    <t>Šimon</t>
  </si>
  <si>
    <t>Jantoš</t>
  </si>
  <si>
    <t>Filip</t>
  </si>
  <si>
    <t>Ševela</t>
  </si>
  <si>
    <t>Kornel</t>
  </si>
  <si>
    <t>Papp</t>
  </si>
  <si>
    <t>Hullé</t>
  </si>
  <si>
    <t>Levente</t>
  </si>
  <si>
    <t>ČR</t>
  </si>
  <si>
    <t>PL</t>
  </si>
  <si>
    <t>HU</t>
  </si>
  <si>
    <t>FIlip</t>
  </si>
  <si>
    <t>Korzeniak</t>
  </si>
  <si>
    <t>Lovíšek</t>
  </si>
  <si>
    <t>Zita</t>
  </si>
  <si>
    <t>Torok</t>
  </si>
  <si>
    <t>Krištof</t>
  </si>
  <si>
    <t>Matúš</t>
  </si>
  <si>
    <t>Ľuboš</t>
  </si>
  <si>
    <t>Štefan</t>
  </si>
  <si>
    <t>Behro</t>
  </si>
  <si>
    <t>Patrik</t>
  </si>
  <si>
    <t>Charlotte</t>
  </si>
  <si>
    <t>Vranáková</t>
  </si>
  <si>
    <t>TRIAL 2022</t>
  </si>
  <si>
    <t>Csizmazia</t>
  </si>
  <si>
    <t>Barnabás</t>
  </si>
  <si>
    <t>Sordyl</t>
  </si>
  <si>
    <t>Valenta</t>
  </si>
  <si>
    <t>Jean</t>
  </si>
  <si>
    <t>Hudry</t>
  </si>
  <si>
    <t>Jules</t>
  </si>
  <si>
    <t>Heřman</t>
  </si>
  <si>
    <t xml:space="preserve">Kothay st. </t>
  </si>
  <si>
    <t>Podhradský</t>
  </si>
  <si>
    <t>Michalček</t>
  </si>
  <si>
    <t>Marcina</t>
  </si>
  <si>
    <t>Júlia</t>
  </si>
  <si>
    <t>Majtyka</t>
  </si>
  <si>
    <t>Vojtech</t>
  </si>
  <si>
    <t>Bruj</t>
  </si>
  <si>
    <t>Tadeáš</t>
  </si>
  <si>
    <t>Mikunda</t>
  </si>
  <si>
    <t>Albín</t>
  </si>
  <si>
    <t>Prokop</t>
  </si>
  <si>
    <t>FR</t>
  </si>
  <si>
    <t>Ortner</t>
  </si>
  <si>
    <t>Lászlo</t>
  </si>
  <si>
    <t>Keszar</t>
  </si>
  <si>
    <t xml:space="preserve">Samuel </t>
  </si>
  <si>
    <t>Kučera</t>
  </si>
  <si>
    <t>Boris</t>
  </si>
  <si>
    <t>Šuran</t>
  </si>
  <si>
    <t>Jaroslav</t>
  </si>
  <si>
    <t>Šmatlánek</t>
  </si>
  <si>
    <t>Branislav</t>
  </si>
  <si>
    <t>Ondruš</t>
  </si>
  <si>
    <t>Kryzstof</t>
  </si>
  <si>
    <t>Sebastian</t>
  </si>
  <si>
    <t>Václaj</t>
  </si>
  <si>
    <t>Matyáš</t>
  </si>
  <si>
    <t>Repka</t>
  </si>
  <si>
    <t>Repka St.</t>
  </si>
  <si>
    <t>Almos</t>
  </si>
  <si>
    <t>Kiss</t>
  </si>
  <si>
    <t>Sann</t>
  </si>
  <si>
    <t>Borsi</t>
  </si>
  <si>
    <t>Máte</t>
  </si>
  <si>
    <t>Blazsovics</t>
  </si>
  <si>
    <t>Barboriak</t>
  </si>
  <si>
    <t>Martin</t>
  </si>
  <si>
    <t>Kothay ml.</t>
  </si>
  <si>
    <t>Tóth</t>
  </si>
  <si>
    <t>Christian</t>
  </si>
  <si>
    <t>János</t>
  </si>
  <si>
    <t>Kohl</t>
  </si>
  <si>
    <t>Marek</t>
  </si>
  <si>
    <t>Mosný</t>
  </si>
  <si>
    <t>Dedina</t>
  </si>
  <si>
    <t>Hudák ml</t>
  </si>
  <si>
    <t>AT</t>
  </si>
  <si>
    <t>Stanislav</t>
  </si>
  <si>
    <t>Pater</t>
  </si>
  <si>
    <t>Radoslav</t>
  </si>
  <si>
    <t>Dulaj</t>
  </si>
  <si>
    <t>Václav</t>
  </si>
  <si>
    <t>Grzegorz</t>
  </si>
  <si>
    <t>Bartosz</t>
  </si>
  <si>
    <t>Biderman</t>
  </si>
  <si>
    <t>Dvoran</t>
  </si>
  <si>
    <t>Heincz</t>
  </si>
  <si>
    <t>István</t>
  </si>
  <si>
    <t>Szász</t>
  </si>
  <si>
    <t>Sándor</t>
  </si>
  <si>
    <t>Fodor</t>
  </si>
  <si>
    <t>Vinokurov</t>
  </si>
  <si>
    <t>Gábor</t>
  </si>
  <si>
    <t>Hulle</t>
  </si>
  <si>
    <t>Márk</t>
  </si>
  <si>
    <t>Abrahám</t>
  </si>
  <si>
    <t>Chroust</t>
  </si>
  <si>
    <t>Zoltán</t>
  </si>
  <si>
    <t>Szolloszi</t>
  </si>
  <si>
    <t>Varadi</t>
  </si>
  <si>
    <t>Flora</t>
  </si>
  <si>
    <t>Molnar</t>
  </si>
  <si>
    <t>Gažo</t>
  </si>
  <si>
    <t>Miroslav</t>
  </si>
  <si>
    <t>Tulák</t>
  </si>
  <si>
    <t>Hudák</t>
  </si>
  <si>
    <t>Lucia</t>
  </si>
  <si>
    <t>Gurínová</t>
  </si>
  <si>
    <t>Gášek</t>
  </si>
  <si>
    <t>Schubert</t>
  </si>
  <si>
    <t>Mihály</t>
  </si>
  <si>
    <t xml:space="preserve">Ošlejšek st. </t>
  </si>
  <si>
    <t>Vladislav</t>
  </si>
  <si>
    <t>Dvořák</t>
  </si>
  <si>
    <t>Petr</t>
  </si>
  <si>
    <t>Beňovský</t>
  </si>
  <si>
    <t>Pavel</t>
  </si>
  <si>
    <t>Lajos</t>
  </si>
  <si>
    <t>Muller</t>
  </si>
  <si>
    <t>Luboš</t>
  </si>
  <si>
    <t>Roman</t>
  </si>
  <si>
    <t>Šebek</t>
  </si>
  <si>
    <t>Šverma</t>
  </si>
  <si>
    <t>Poradie</t>
  </si>
  <si>
    <t>Š.č.</t>
  </si>
  <si>
    <t>Hobby</t>
  </si>
  <si>
    <t>1. Deň</t>
  </si>
  <si>
    <t>Žiak 8-</t>
  </si>
  <si>
    <t>Žiak 8+</t>
  </si>
  <si>
    <t>Classic</t>
  </si>
  <si>
    <t>Voľná</t>
  </si>
  <si>
    <t>1 Deň</t>
  </si>
  <si>
    <t>1.Deň</t>
  </si>
  <si>
    <t>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</si>
</sst>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"/>
  </numFmts>
  <fonts count="20" x14ac:knownFonts="1">
    <font>
      <sz val="10"/>
      <name val="Arial CE"/>
    </font>
    <font>
      <sz val="10"/>
      <name val="Arial CE"/>
      <family val="2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10"/>
      <name val="Times New Roman CE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20"/>
      <name val="Arial Black"/>
      <family val="2"/>
    </font>
    <font>
      <b/>
      <sz val="22"/>
      <name val="Arial Black"/>
      <family val="2"/>
    </font>
    <font>
      <b/>
      <sz val="20"/>
      <name val="Arial"/>
      <family val="2"/>
      <charset val="238"/>
    </font>
    <font>
      <sz val="14"/>
      <name val="Arial CE"/>
      <family val="2"/>
      <charset val="238"/>
    </font>
    <font>
      <b/>
      <sz val="30"/>
      <name val="Arial CE"/>
      <family val="2"/>
      <charset val="238"/>
    </font>
    <font>
      <b/>
      <sz val="14"/>
      <name val="Arial"/>
      <family val="2"/>
    </font>
    <font>
      <sz val="9"/>
      <name val="Arial"/>
      <family val="2"/>
      <charset val="238"/>
    </font>
    <font>
      <b/>
      <sz val="11"/>
      <name val="Arial CE"/>
    </font>
  </fonts>
  <fills count="2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16"/>
      </patternFill>
    </fill>
    <fill>
      <patternFill patternType="solid">
        <fgColor theme="3" tint="0.39997558519241921"/>
        <bgColor indexed="49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16"/>
      </patternFill>
    </fill>
    <fill>
      <patternFill patternType="solid">
        <fgColor rgb="FF7030A0"/>
        <bgColor indexed="4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49"/>
      </patternFill>
    </fill>
    <fill>
      <patternFill patternType="solid">
        <fgColor theme="5" tint="0.59999389629810485"/>
        <bgColor indexed="16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84">
    <xf numFmtId="0" fontId="0" fillId="0" borderId="0" xfId="0"/>
    <xf numFmtId="0" fontId="1" fillId="0" borderId="1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3" fillId="2" borderId="2" xfId="1" applyFont="1" applyFill="1" applyBorder="1" applyAlignment="1">
      <alignment horizontal="center"/>
    </xf>
    <xf numFmtId="0" fontId="5" fillId="0" borderId="6" xfId="1" applyFont="1" applyBorder="1"/>
    <xf numFmtId="0" fontId="1" fillId="0" borderId="0" xfId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6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1" applyFont="1" applyBorder="1"/>
    <xf numFmtId="0" fontId="7" fillId="0" borderId="3" xfId="1" applyFont="1" applyBorder="1"/>
    <xf numFmtId="0" fontId="8" fillId="0" borderId="3" xfId="1" applyFont="1" applyBorder="1"/>
    <xf numFmtId="0" fontId="8" fillId="0" borderId="3" xfId="1" applyFont="1" applyBorder="1" applyAlignment="1">
      <alignment horizontal="right"/>
    </xf>
    <xf numFmtId="0" fontId="7" fillId="0" borderId="3" xfId="1" applyFont="1" applyBorder="1" applyAlignment="1">
      <alignment horizontal="right"/>
    </xf>
    <xf numFmtId="0" fontId="1" fillId="0" borderId="3" xfId="1" applyFont="1" applyBorder="1"/>
    <xf numFmtId="164" fontId="8" fillId="0" borderId="3" xfId="0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9" fillId="0" borderId="9" xfId="0" applyFont="1" applyBorder="1"/>
    <xf numFmtId="0" fontId="8" fillId="0" borderId="0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Continuous"/>
    </xf>
    <xf numFmtId="0" fontId="8" fillId="0" borderId="0" xfId="0" applyNumberFormat="1" applyFont="1" applyBorder="1" applyAlignment="1">
      <alignment horizontal="centerContinuous"/>
    </xf>
    <xf numFmtId="0" fontId="9" fillId="0" borderId="0" xfId="0" applyNumberFormat="1" applyFont="1" applyBorder="1" applyAlignment="1">
      <alignment horizontal="centerContinuous"/>
    </xf>
    <xf numFmtId="0" fontId="9" fillId="0" borderId="4" xfId="0" applyNumberFormat="1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11" fillId="0" borderId="14" xfId="0" applyNumberFormat="1" applyFont="1" applyBorder="1" applyAlignment="1"/>
    <xf numFmtId="0" fontId="8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6" fontId="10" fillId="0" borderId="15" xfId="0" applyNumberFormat="1" applyFont="1" applyBorder="1" applyAlignment="1" applyProtection="1">
      <alignment horizontal="right"/>
    </xf>
    <xf numFmtId="0" fontId="11" fillId="0" borderId="16" xfId="0" applyNumberFormat="1" applyFont="1" applyBorder="1" applyAlignment="1"/>
    <xf numFmtId="0" fontId="8" fillId="0" borderId="17" xfId="0" applyNumberFormat="1" applyFont="1" applyBorder="1" applyAlignment="1">
      <alignment horizontal="center"/>
    </xf>
    <xf numFmtId="0" fontId="10" fillId="0" borderId="17" xfId="0" applyNumberFormat="1" applyFont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right"/>
    </xf>
    <xf numFmtId="0" fontId="10" fillId="0" borderId="18" xfId="0" applyNumberFormat="1" applyFont="1" applyBorder="1" applyAlignment="1">
      <alignment horizontal="right"/>
    </xf>
    <xf numFmtId="0" fontId="8" fillId="3" borderId="19" xfId="0" applyNumberFormat="1" applyFont="1" applyFill="1" applyBorder="1" applyAlignment="1">
      <alignment horizontal="center"/>
    </xf>
    <xf numFmtId="0" fontId="8" fillId="3" borderId="20" xfId="0" applyNumberFormat="1" applyFont="1" applyFill="1" applyBorder="1" applyAlignment="1">
      <alignment horizontal="center"/>
    </xf>
    <xf numFmtId="0" fontId="8" fillId="3" borderId="21" xfId="0" applyNumberFormat="1" applyFont="1" applyFill="1" applyBorder="1" applyAlignment="1">
      <alignment horizontal="center"/>
    </xf>
    <xf numFmtId="0" fontId="9" fillId="0" borderId="10" xfId="0" applyNumberFormat="1" applyFont="1" applyBorder="1" applyAlignment="1" applyProtection="1">
      <alignment horizontal="center"/>
      <protection locked="0"/>
    </xf>
    <xf numFmtId="0" fontId="8" fillId="0" borderId="10" xfId="0" applyNumberFormat="1" applyFont="1" applyBorder="1" applyAlignment="1" applyProtection="1">
      <alignment horizontal="center"/>
    </xf>
    <xf numFmtId="0" fontId="8" fillId="0" borderId="22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/>
    </xf>
    <xf numFmtId="0" fontId="8" fillId="0" borderId="24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9" fillId="0" borderId="26" xfId="0" applyNumberFormat="1" applyFont="1" applyBorder="1" applyAlignment="1" applyProtection="1">
      <alignment horizontal="center"/>
      <protection locked="0"/>
    </xf>
    <xf numFmtId="0" fontId="8" fillId="0" borderId="26" xfId="0" applyNumberFormat="1" applyFont="1" applyBorder="1" applyAlignment="1" applyProtection="1">
      <alignment horizontal="center"/>
    </xf>
    <xf numFmtId="0" fontId="8" fillId="0" borderId="27" xfId="0" applyNumberFormat="1" applyFont="1" applyBorder="1" applyAlignment="1">
      <alignment horizontal="center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10" fillId="0" borderId="1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left"/>
    </xf>
    <xf numFmtId="0" fontId="8" fillId="0" borderId="14" xfId="0" applyFont="1" applyBorder="1"/>
    <xf numFmtId="0" fontId="8" fillId="0" borderId="1" xfId="0" applyFont="1" applyBorder="1"/>
    <xf numFmtId="0" fontId="8" fillId="0" borderId="2" xfId="0" applyFont="1" applyBorder="1"/>
    <xf numFmtId="0" fontId="9" fillId="0" borderId="23" xfId="0" applyNumberFormat="1" applyFont="1" applyBorder="1" applyAlignment="1" applyProtection="1">
      <alignment horizontal="center"/>
      <protection locked="0"/>
    </xf>
    <xf numFmtId="0" fontId="9" fillId="0" borderId="28" xfId="0" applyNumberFormat="1" applyFont="1" applyBorder="1" applyAlignment="1" applyProtection="1">
      <alignment horizontal="center"/>
      <protection locked="0"/>
    </xf>
    <xf numFmtId="0" fontId="8" fillId="0" borderId="28" xfId="0" applyNumberFormat="1" applyFont="1" applyBorder="1" applyAlignment="1" applyProtection="1">
      <alignment horizontal="center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9" fillId="0" borderId="30" xfId="0" applyNumberFormat="1" applyFont="1" applyBorder="1" applyAlignment="1" applyProtection="1">
      <alignment horizontal="center"/>
      <protection locked="0"/>
    </xf>
    <xf numFmtId="0" fontId="9" fillId="0" borderId="31" xfId="0" applyNumberFormat="1" applyFont="1" applyBorder="1" applyAlignment="1" applyProtection="1">
      <alignment horizontal="center"/>
      <protection locked="0"/>
    </xf>
    <xf numFmtId="0" fontId="8" fillId="0" borderId="31" xfId="0" applyNumberFormat="1" applyFont="1" applyBorder="1" applyAlignment="1" applyProtection="1">
      <alignment horizontal="center"/>
    </xf>
    <xf numFmtId="0" fontId="9" fillId="0" borderId="3" xfId="0" applyNumberFormat="1" applyFont="1" applyBorder="1" applyAlignment="1" applyProtection="1">
      <alignment horizontal="center"/>
      <protection locked="0"/>
    </xf>
    <xf numFmtId="0" fontId="9" fillId="0" borderId="11" xfId="0" applyNumberFormat="1" applyFont="1" applyBorder="1" applyAlignment="1" applyProtection="1">
      <alignment horizontal="center"/>
      <protection locked="0"/>
    </xf>
    <xf numFmtId="0" fontId="8" fillId="0" borderId="11" xfId="0" applyNumberFormat="1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4" borderId="9" xfId="0" applyFont="1" applyFill="1" applyBorder="1"/>
    <xf numFmtId="0" fontId="10" fillId="4" borderId="14" xfId="0" applyFont="1" applyFill="1" applyBorder="1" applyAlignment="1">
      <alignment horizontal="right"/>
    </xf>
    <xf numFmtId="0" fontId="10" fillId="4" borderId="6" xfId="0" applyFont="1" applyFill="1" applyBorder="1" applyAlignment="1">
      <alignment horizontal="right"/>
    </xf>
    <xf numFmtId="49" fontId="7" fillId="4" borderId="6" xfId="0" applyNumberFormat="1" applyFont="1" applyFill="1" applyBorder="1" applyAlignment="1">
      <alignment horizontal="left"/>
    </xf>
    <xf numFmtId="49" fontId="7" fillId="4" borderId="7" xfId="0" applyNumberFormat="1" applyFont="1" applyFill="1" applyBorder="1" applyAlignment="1">
      <alignment horizontal="left"/>
    </xf>
    <xf numFmtId="0" fontId="8" fillId="0" borderId="32" xfId="0" applyFont="1" applyFill="1" applyBorder="1"/>
    <xf numFmtId="0" fontId="8" fillId="0" borderId="1" xfId="0" applyFont="1" applyFill="1" applyBorder="1"/>
    <xf numFmtId="0" fontId="8" fillId="0" borderId="2" xfId="0" applyFont="1" applyFill="1" applyBorder="1" applyAlignment="1">
      <alignment horizontal="right"/>
    </xf>
    <xf numFmtId="0" fontId="8" fillId="0" borderId="10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right"/>
    </xf>
    <xf numFmtId="0" fontId="8" fillId="0" borderId="11" xfId="0" applyFont="1" applyFill="1" applyBorder="1"/>
    <xf numFmtId="0" fontId="8" fillId="0" borderId="3" xfId="0" applyFont="1" applyFill="1" applyBorder="1"/>
    <xf numFmtId="0" fontId="8" fillId="0" borderId="8" xfId="0" applyFont="1" applyFill="1" applyBorder="1" applyAlignment="1">
      <alignment horizontal="right"/>
    </xf>
    <xf numFmtId="0" fontId="8" fillId="0" borderId="8" xfId="0" applyFont="1" applyFill="1" applyBorder="1"/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4" borderId="9" xfId="0" applyFont="1" applyFill="1" applyBorder="1"/>
    <xf numFmtId="0" fontId="8" fillId="0" borderId="9" xfId="0" applyFont="1" applyBorder="1"/>
    <xf numFmtId="0" fontId="8" fillId="3" borderId="33" xfId="0" applyNumberFormat="1" applyFont="1" applyFill="1" applyBorder="1" applyAlignment="1">
      <alignment horizontal="center"/>
    </xf>
    <xf numFmtId="0" fontId="8" fillId="0" borderId="34" xfId="0" applyNumberFormat="1" applyFont="1" applyBorder="1" applyAlignment="1">
      <alignment horizontal="center"/>
    </xf>
    <xf numFmtId="46" fontId="10" fillId="0" borderId="2" xfId="0" applyNumberFormat="1" applyFont="1" applyBorder="1" applyAlignment="1" applyProtection="1">
      <alignment horizontal="right"/>
    </xf>
    <xf numFmtId="0" fontId="10" fillId="0" borderId="35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10" fillId="0" borderId="0" xfId="0" applyFont="1"/>
    <xf numFmtId="0" fontId="18" fillId="6" borderId="38" xfId="0" applyFont="1" applyFill="1" applyBorder="1"/>
    <xf numFmtId="0" fontId="0" fillId="6" borderId="41" xfId="0" applyFill="1" applyBorder="1"/>
    <xf numFmtId="0" fontId="9" fillId="0" borderId="26" xfId="0" applyNumberFormat="1" applyFont="1" applyFill="1" applyBorder="1" applyAlignment="1" applyProtection="1">
      <alignment horizontal="center"/>
      <protection locked="0"/>
    </xf>
    <xf numFmtId="0" fontId="18" fillId="8" borderId="42" xfId="0" applyFont="1" applyFill="1" applyBorder="1" applyAlignment="1">
      <alignment horizontal="left"/>
    </xf>
    <xf numFmtId="0" fontId="0" fillId="8" borderId="42" xfId="0" applyFill="1" applyBorder="1" applyAlignment="1">
      <alignment horizontal="left"/>
    </xf>
    <xf numFmtId="0" fontId="18" fillId="9" borderId="42" xfId="0" applyFont="1" applyFill="1" applyBorder="1" applyAlignment="1">
      <alignment horizontal="left"/>
    </xf>
    <xf numFmtId="0" fontId="0" fillId="9" borderId="42" xfId="0" applyFill="1" applyBorder="1" applyAlignment="1">
      <alignment horizontal="left"/>
    </xf>
    <xf numFmtId="0" fontId="10" fillId="9" borderId="14" xfId="0" applyFont="1" applyFill="1" applyBorder="1" applyAlignment="1">
      <alignment horizontal="right"/>
    </xf>
    <xf numFmtId="0" fontId="10" fillId="9" borderId="6" xfId="0" applyFont="1" applyFill="1" applyBorder="1" applyAlignment="1">
      <alignment horizontal="right"/>
    </xf>
    <xf numFmtId="49" fontId="7" fillId="9" borderId="6" xfId="0" applyNumberFormat="1" applyFont="1" applyFill="1" applyBorder="1" applyAlignment="1">
      <alignment horizontal="left"/>
    </xf>
    <xf numFmtId="49" fontId="7" fillId="9" borderId="7" xfId="0" applyNumberFormat="1" applyFont="1" applyFill="1" applyBorder="1" applyAlignment="1">
      <alignment horizontal="left"/>
    </xf>
    <xf numFmtId="0" fontId="18" fillId="7" borderId="42" xfId="0" applyFont="1" applyFill="1" applyBorder="1" applyAlignment="1">
      <alignment horizontal="left"/>
    </xf>
    <xf numFmtId="0" fontId="0" fillId="7" borderId="42" xfId="0" applyFill="1" applyBorder="1" applyAlignment="1">
      <alignment horizontal="left"/>
    </xf>
    <xf numFmtId="0" fontId="8" fillId="7" borderId="9" xfId="0" applyFont="1" applyFill="1" applyBorder="1"/>
    <xf numFmtId="0" fontId="9" fillId="7" borderId="9" xfId="0" applyFont="1" applyFill="1" applyBorder="1"/>
    <xf numFmtId="0" fontId="10" fillId="7" borderId="14" xfId="0" applyFont="1" applyFill="1" applyBorder="1" applyAlignment="1">
      <alignment horizontal="right"/>
    </xf>
    <xf numFmtId="0" fontId="10" fillId="7" borderId="6" xfId="0" applyFont="1" applyFill="1" applyBorder="1" applyAlignment="1">
      <alignment horizontal="right"/>
    </xf>
    <xf numFmtId="49" fontId="7" fillId="7" borderId="6" xfId="0" applyNumberFormat="1" applyFont="1" applyFill="1" applyBorder="1" applyAlignment="1">
      <alignment horizontal="left"/>
    </xf>
    <xf numFmtId="49" fontId="7" fillId="7" borderId="7" xfId="0" applyNumberFormat="1" applyFont="1" applyFill="1" applyBorder="1" applyAlignment="1">
      <alignment horizontal="left"/>
    </xf>
    <xf numFmtId="0" fontId="8" fillId="0" borderId="9" xfId="0" applyFont="1" applyFill="1" applyBorder="1"/>
    <xf numFmtId="0" fontId="9" fillId="0" borderId="9" xfId="0" applyFont="1" applyFill="1" applyBorder="1"/>
    <xf numFmtId="0" fontId="18" fillId="0" borderId="38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3" xfId="0" applyBorder="1" applyAlignment="1">
      <alignment horizontal="left"/>
    </xf>
    <xf numFmtId="0" fontId="18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8" fillId="0" borderId="39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18" fillId="0" borderId="42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18" fillId="10" borderId="38" xfId="0" applyFont="1" applyFill="1" applyBorder="1"/>
    <xf numFmtId="0" fontId="0" fillId="10" borderId="41" xfId="0" applyFill="1" applyBorder="1"/>
    <xf numFmtId="0" fontId="18" fillId="11" borderId="38" xfId="0" applyFont="1" applyFill="1" applyBorder="1"/>
    <xf numFmtId="0" fontId="0" fillId="11" borderId="41" xfId="0" applyFill="1" applyBorder="1"/>
    <xf numFmtId="0" fontId="18" fillId="11" borderId="38" xfId="0" applyFont="1" applyFill="1" applyBorder="1" applyAlignment="1">
      <alignment horizontal="left"/>
    </xf>
    <xf numFmtId="0" fontId="18" fillId="6" borderId="38" xfId="0" applyFont="1" applyFill="1" applyBorder="1" applyAlignment="1">
      <alignment horizontal="left"/>
    </xf>
    <xf numFmtId="0" fontId="0" fillId="6" borderId="44" xfId="0" applyFill="1" applyBorder="1" applyAlignment="1">
      <alignment horizontal="left"/>
    </xf>
    <xf numFmtId="0" fontId="8" fillId="6" borderId="9" xfId="0" applyFont="1" applyFill="1" applyBorder="1"/>
    <xf numFmtId="0" fontId="9" fillId="6" borderId="9" xfId="0" applyFont="1" applyFill="1" applyBorder="1"/>
    <xf numFmtId="0" fontId="10" fillId="6" borderId="14" xfId="0" applyFont="1" applyFill="1" applyBorder="1" applyAlignment="1">
      <alignment horizontal="right"/>
    </xf>
    <xf numFmtId="0" fontId="10" fillId="6" borderId="6" xfId="0" applyFont="1" applyFill="1" applyBorder="1" applyAlignment="1">
      <alignment horizontal="right"/>
    </xf>
    <xf numFmtId="49" fontId="7" fillId="6" borderId="6" xfId="0" applyNumberFormat="1" applyFont="1" applyFill="1" applyBorder="1" applyAlignment="1">
      <alignment horizontal="left"/>
    </xf>
    <xf numFmtId="49" fontId="7" fillId="6" borderId="7" xfId="0" applyNumberFormat="1" applyFont="1" applyFill="1" applyBorder="1" applyAlignment="1">
      <alignment horizontal="left"/>
    </xf>
    <xf numFmtId="0" fontId="9" fillId="0" borderId="29" xfId="0" applyNumberFormat="1" applyFont="1" applyFill="1" applyBorder="1" applyAlignment="1" applyProtection="1">
      <alignment horizontal="center"/>
      <protection locked="0"/>
    </xf>
    <xf numFmtId="0" fontId="8" fillId="0" borderId="26" xfId="0" applyNumberFormat="1" applyFont="1" applyFill="1" applyBorder="1" applyAlignment="1" applyProtection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8" fillId="0" borderId="21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42" xfId="0" applyFont="1" applyFill="1" applyBorder="1" applyAlignment="1">
      <alignment horizontal="left"/>
    </xf>
    <xf numFmtId="0" fontId="0" fillId="0" borderId="42" xfId="0" applyFill="1" applyBorder="1" applyAlignment="1">
      <alignment horizontal="left"/>
    </xf>
    <xf numFmtId="0" fontId="9" fillId="0" borderId="10" xfId="0" applyNumberFormat="1" applyFont="1" applyFill="1" applyBorder="1" applyAlignment="1" applyProtection="1">
      <alignment horizontal="center"/>
      <protection locked="0"/>
    </xf>
    <xf numFmtId="0" fontId="8" fillId="0" borderId="10" xfId="0" applyNumberFormat="1" applyFont="1" applyFill="1" applyBorder="1" applyAlignment="1" applyProtection="1">
      <alignment horizontal="center"/>
    </xf>
    <xf numFmtId="0" fontId="8" fillId="0" borderId="23" xfId="0" applyNumberFormat="1" applyFont="1" applyFill="1" applyBorder="1" applyAlignment="1">
      <alignment horizontal="center"/>
    </xf>
    <xf numFmtId="0" fontId="8" fillId="0" borderId="24" xfId="0" applyNumberFormat="1" applyFont="1" applyFill="1" applyBorder="1" applyAlignment="1">
      <alignment horizontal="center"/>
    </xf>
    <xf numFmtId="0" fontId="8" fillId="0" borderId="25" xfId="0" applyNumberFormat="1" applyFont="1" applyFill="1" applyBorder="1" applyAlignment="1">
      <alignment horizontal="center"/>
    </xf>
    <xf numFmtId="0" fontId="9" fillId="0" borderId="31" xfId="0" applyNumberFormat="1" applyFont="1" applyFill="1" applyBorder="1" applyAlignment="1" applyProtection="1">
      <alignment horizontal="center"/>
      <protection locked="0"/>
    </xf>
    <xf numFmtId="0" fontId="8" fillId="0" borderId="31" xfId="0" applyNumberFormat="1" applyFont="1" applyFill="1" applyBorder="1" applyAlignment="1" applyProtection="1">
      <alignment horizontal="center"/>
    </xf>
    <xf numFmtId="20" fontId="17" fillId="0" borderId="29" xfId="0" applyNumberFormat="1" applyFont="1" applyFill="1" applyBorder="1" applyAlignment="1">
      <alignment horizontal="center"/>
    </xf>
    <xf numFmtId="0" fontId="11" fillId="0" borderId="14" xfId="0" applyNumberFormat="1" applyFont="1" applyFill="1" applyBorder="1" applyAlignment="1"/>
    <xf numFmtId="0" fontId="8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right"/>
    </xf>
    <xf numFmtId="46" fontId="10" fillId="0" borderId="15" xfId="0" applyNumberFormat="1" applyFont="1" applyFill="1" applyBorder="1" applyAlignment="1" applyProtection="1">
      <alignment horizontal="right"/>
    </xf>
    <xf numFmtId="0" fontId="9" fillId="0" borderId="23" xfId="0" applyNumberFormat="1" applyFont="1" applyFill="1" applyBorder="1" applyAlignment="1" applyProtection="1">
      <alignment horizontal="center"/>
      <protection locked="0"/>
    </xf>
    <xf numFmtId="0" fontId="9" fillId="0" borderId="28" xfId="0" applyNumberFormat="1" applyFont="1" applyFill="1" applyBorder="1" applyAlignment="1" applyProtection="1">
      <alignment horizontal="center"/>
      <protection locked="0"/>
    </xf>
    <xf numFmtId="0" fontId="8" fillId="0" borderId="28" xfId="0" applyNumberFormat="1" applyFont="1" applyFill="1" applyBorder="1" applyAlignment="1" applyProtection="1">
      <alignment horizontal="center"/>
    </xf>
    <xf numFmtId="0" fontId="11" fillId="0" borderId="16" xfId="0" applyNumberFormat="1" applyFont="1" applyFill="1" applyBorder="1" applyAlignment="1"/>
    <xf numFmtId="0" fontId="8" fillId="0" borderId="17" xfId="0" applyNumberFormat="1" applyFont="1" applyFill="1" applyBorder="1" applyAlignment="1">
      <alignment horizontal="center"/>
    </xf>
    <xf numFmtId="0" fontId="10" fillId="0" borderId="17" xfId="0" applyNumberFormat="1" applyFont="1" applyFill="1" applyBorder="1"/>
    <xf numFmtId="0" fontId="10" fillId="0" borderId="17" xfId="0" applyNumberFormat="1" applyFont="1" applyFill="1" applyBorder="1" applyAlignment="1">
      <alignment horizontal="center"/>
    </xf>
    <xf numFmtId="0" fontId="10" fillId="0" borderId="17" xfId="0" applyNumberFormat="1" applyFont="1" applyFill="1" applyBorder="1" applyAlignment="1">
      <alignment horizontal="right"/>
    </xf>
    <xf numFmtId="0" fontId="10" fillId="0" borderId="18" xfId="0" applyNumberFormat="1" applyFont="1" applyFill="1" applyBorder="1" applyAlignment="1">
      <alignment horizontal="right"/>
    </xf>
    <xf numFmtId="0" fontId="18" fillId="12" borderId="42" xfId="0" applyFont="1" applyFill="1" applyBorder="1" applyAlignment="1">
      <alignment horizontal="left"/>
    </xf>
    <xf numFmtId="0" fontId="0" fillId="12" borderId="42" xfId="0" applyFill="1" applyBorder="1" applyAlignment="1">
      <alignment horizontal="left"/>
    </xf>
    <xf numFmtId="0" fontId="8" fillId="13" borderId="27" xfId="0" applyNumberFormat="1" applyFont="1" applyFill="1" applyBorder="1" applyAlignment="1">
      <alignment horizontal="center"/>
    </xf>
    <xf numFmtId="0" fontId="8" fillId="13" borderId="22" xfId="0" applyNumberFormat="1" applyFont="1" applyFill="1" applyBorder="1" applyAlignment="1">
      <alignment horizontal="center"/>
    </xf>
    <xf numFmtId="20" fontId="17" fillId="13" borderId="29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30" xfId="0" applyNumberFormat="1" applyFont="1" applyFill="1" applyBorder="1" applyAlignment="1" applyProtection="1">
      <alignment horizontal="center"/>
      <protection locked="0"/>
    </xf>
    <xf numFmtId="0" fontId="9" fillId="0" borderId="1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19" fillId="0" borderId="8" xfId="0" applyFont="1" applyFill="1" applyBorder="1" applyAlignment="1">
      <alignment horizontal="right"/>
    </xf>
    <xf numFmtId="0" fontId="8" fillId="5" borderId="9" xfId="0" applyFont="1" applyFill="1" applyBorder="1"/>
    <xf numFmtId="0" fontId="9" fillId="5" borderId="9" xfId="0" applyFont="1" applyFill="1" applyBorder="1"/>
    <xf numFmtId="0" fontId="10" fillId="5" borderId="14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right"/>
    </xf>
    <xf numFmtId="49" fontId="7" fillId="5" borderId="6" xfId="0" applyNumberFormat="1" applyFont="1" applyFill="1" applyBorder="1" applyAlignment="1">
      <alignment horizontal="left"/>
    </xf>
    <xf numFmtId="49" fontId="7" fillId="5" borderId="7" xfId="0" applyNumberFormat="1" applyFont="1" applyFill="1" applyBorder="1" applyAlignment="1">
      <alignment horizontal="left"/>
    </xf>
    <xf numFmtId="0" fontId="10" fillId="14" borderId="6" xfId="0" applyFont="1" applyFill="1" applyBorder="1" applyAlignment="1">
      <alignment horizontal="right"/>
    </xf>
    <xf numFmtId="0" fontId="18" fillId="15" borderId="38" xfId="0" applyFont="1" applyFill="1" applyBorder="1"/>
    <xf numFmtId="0" fontId="0" fillId="15" borderId="41" xfId="0" applyFill="1" applyBorder="1"/>
    <xf numFmtId="0" fontId="8" fillId="14" borderId="5" xfId="0" applyFont="1" applyFill="1" applyBorder="1" applyAlignment="1">
      <alignment horizontal="right"/>
    </xf>
    <xf numFmtId="49" fontId="7" fillId="14" borderId="6" xfId="0" applyNumberFormat="1" applyFont="1" applyFill="1" applyBorder="1" applyAlignment="1">
      <alignment horizontal="left"/>
    </xf>
    <xf numFmtId="0" fontId="8" fillId="14" borderId="10" xfId="0" applyFont="1" applyFill="1" applyBorder="1"/>
    <xf numFmtId="0" fontId="8" fillId="14" borderId="0" xfId="0" applyFont="1" applyFill="1" applyBorder="1"/>
    <xf numFmtId="49" fontId="7" fillId="14" borderId="7" xfId="0" applyNumberFormat="1" applyFont="1" applyFill="1" applyBorder="1" applyAlignment="1">
      <alignment horizontal="left"/>
    </xf>
    <xf numFmtId="0" fontId="8" fillId="14" borderId="11" xfId="0" applyFont="1" applyFill="1" applyBorder="1"/>
    <xf numFmtId="0" fontId="8" fillId="14" borderId="3" xfId="0" applyFont="1" applyFill="1" applyBorder="1"/>
    <xf numFmtId="0" fontId="8" fillId="14" borderId="8" xfId="0" applyFont="1" applyFill="1" applyBorder="1" applyAlignment="1">
      <alignment horizontal="right"/>
    </xf>
    <xf numFmtId="0" fontId="10" fillId="14" borderId="14" xfId="0" applyFont="1" applyFill="1" applyBorder="1" applyAlignment="1">
      <alignment horizontal="right"/>
    </xf>
    <xf numFmtId="0" fontId="8" fillId="14" borderId="32" xfId="0" applyFont="1" applyFill="1" applyBorder="1"/>
    <xf numFmtId="0" fontId="8" fillId="14" borderId="1" xfId="0" applyFont="1" applyFill="1" applyBorder="1"/>
    <xf numFmtId="0" fontId="8" fillId="14" borderId="2" xfId="0" applyFont="1" applyFill="1" applyBorder="1" applyAlignment="1">
      <alignment horizontal="right"/>
    </xf>
    <xf numFmtId="0" fontId="18" fillId="16" borderId="38" xfId="0" applyFont="1" applyFill="1" applyBorder="1"/>
    <xf numFmtId="0" fontId="0" fillId="16" borderId="41" xfId="0" applyFill="1" applyBorder="1"/>
    <xf numFmtId="0" fontId="15" fillId="0" borderId="7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2" fillId="0" borderId="4" xfId="0" applyFont="1" applyFill="1" applyBorder="1" applyAlignment="1">
      <alignment horizontal="centerContinuous" vertical="center"/>
    </xf>
    <xf numFmtId="0" fontId="1" fillId="0" borderId="0" xfId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8" fillId="17" borderId="9" xfId="0" applyFont="1" applyFill="1" applyBorder="1"/>
    <xf numFmtId="0" fontId="8" fillId="0" borderId="0" xfId="0" applyFont="1" applyAlignment="1">
      <alignment horizontal="right"/>
    </xf>
    <xf numFmtId="0" fontId="8" fillId="0" borderId="10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4" xfId="0" applyFont="1" applyBorder="1" applyAlignment="1">
      <alignment horizontal="centerContinuous"/>
    </xf>
    <xf numFmtId="0" fontId="9" fillId="17" borderId="9" xfId="0" applyFont="1" applyFill="1" applyBorder="1"/>
    <xf numFmtId="0" fontId="9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17" borderId="14" xfId="0" applyFont="1" applyFill="1" applyBorder="1" applyAlignment="1">
      <alignment horizontal="right"/>
    </xf>
    <xf numFmtId="0" fontId="10" fillId="17" borderId="6" xfId="0" applyFont="1" applyFill="1" applyBorder="1" applyAlignment="1">
      <alignment horizontal="right"/>
    </xf>
    <xf numFmtId="0" fontId="18" fillId="17" borderId="42" xfId="0" applyFont="1" applyFill="1" applyBorder="1" applyAlignment="1">
      <alignment horizontal="left"/>
    </xf>
    <xf numFmtId="0" fontId="0" fillId="17" borderId="42" xfId="0" applyFill="1" applyBorder="1" applyAlignment="1">
      <alignment horizontal="left"/>
    </xf>
    <xf numFmtId="49" fontId="7" fillId="17" borderId="6" xfId="0" applyNumberFormat="1" applyFont="1" applyFill="1" applyBorder="1" applyAlignment="1">
      <alignment horizontal="left"/>
    </xf>
    <xf numFmtId="49" fontId="7" fillId="17" borderId="7" xfId="0" applyNumberFormat="1" applyFont="1" applyFill="1" applyBorder="1" applyAlignment="1">
      <alignment horizontal="left"/>
    </xf>
    <xf numFmtId="0" fontId="8" fillId="17" borderId="32" xfId="0" applyFont="1" applyFill="1" applyBorder="1"/>
    <xf numFmtId="0" fontId="8" fillId="17" borderId="1" xfId="0" applyFont="1" applyFill="1" applyBorder="1"/>
    <xf numFmtId="0" fontId="8" fillId="17" borderId="2" xfId="0" applyFont="1" applyFill="1" applyBorder="1" applyAlignment="1">
      <alignment horizontal="right"/>
    </xf>
    <xf numFmtId="0" fontId="8" fillId="17" borderId="5" xfId="0" applyFont="1" applyFill="1" applyBorder="1" applyAlignment="1">
      <alignment horizontal="right"/>
    </xf>
    <xf numFmtId="0" fontId="8" fillId="17" borderId="10" xfId="0" applyFont="1" applyFill="1" applyBorder="1"/>
    <xf numFmtId="0" fontId="8" fillId="17" borderId="0" xfId="0" applyFont="1" applyFill="1" applyBorder="1"/>
    <xf numFmtId="0" fontId="8" fillId="17" borderId="11" xfId="0" applyFont="1" applyFill="1" applyBorder="1"/>
    <xf numFmtId="0" fontId="8" fillId="17" borderId="3" xfId="0" applyFont="1" applyFill="1" applyBorder="1"/>
    <xf numFmtId="0" fontId="8" fillId="17" borderId="8" xfId="0" applyFont="1" applyFill="1" applyBorder="1" applyAlignment="1">
      <alignment horizontal="right"/>
    </xf>
    <xf numFmtId="0" fontId="18" fillId="18" borderId="38" xfId="0" applyFont="1" applyFill="1" applyBorder="1" applyAlignment="1">
      <alignment horizontal="left"/>
    </xf>
    <xf numFmtId="0" fontId="0" fillId="18" borderId="41" xfId="0" applyFill="1" applyBorder="1"/>
    <xf numFmtId="0" fontId="18" fillId="19" borderId="38" xfId="0" applyFont="1" applyFill="1" applyBorder="1"/>
    <xf numFmtId="0" fontId="0" fillId="19" borderId="41" xfId="0" applyFill="1" applyBorder="1"/>
    <xf numFmtId="0" fontId="15" fillId="0" borderId="14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6" fillId="0" borderId="36" xfId="0" applyNumberFormat="1" applyFont="1" applyBorder="1" applyAlignment="1" applyProtection="1">
      <alignment horizontal="center" vertical="center"/>
      <protection locked="0"/>
    </xf>
    <xf numFmtId="0" fontId="16" fillId="0" borderId="37" xfId="0" applyNumberFormat="1" applyFont="1" applyBorder="1" applyAlignment="1" applyProtection="1">
      <alignment horizontal="center" vertical="center"/>
      <protection locked="0"/>
    </xf>
    <xf numFmtId="0" fontId="16" fillId="0" borderId="12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2" fillId="0" borderId="14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13" fillId="0" borderId="1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6" fillId="0" borderId="36" xfId="0" applyNumberFormat="1" applyFont="1" applyFill="1" applyBorder="1" applyAlignment="1" applyProtection="1">
      <alignment horizontal="center" vertical="center"/>
      <protection locked="0"/>
    </xf>
    <xf numFmtId="0" fontId="16" fillId="0" borderId="37" xfId="0" applyNumberFormat="1" applyFont="1" applyFill="1" applyBorder="1" applyAlignment="1" applyProtection="1">
      <alignment horizontal="center" vertical="center"/>
      <protection locked="0"/>
    </xf>
    <xf numFmtId="0" fontId="16" fillId="0" borderId="12" xfId="0" applyNumberFormat="1" applyFont="1" applyFill="1" applyBorder="1" applyAlignment="1" applyProtection="1">
      <alignment horizontal="center" vertical="center"/>
      <protection locked="0"/>
    </xf>
    <xf numFmtId="0" fontId="16" fillId="0" borderId="36" xfId="0" applyNumberFormat="1" applyFont="1" applyBorder="1" applyAlignment="1" applyProtection="1">
      <alignment horizontal="center"/>
      <protection locked="0"/>
    </xf>
    <xf numFmtId="0" fontId="16" fillId="0" borderId="37" xfId="0" applyNumberFormat="1" applyFont="1" applyBorder="1" applyAlignment="1" applyProtection="1">
      <alignment horizontal="center"/>
      <protection locked="0"/>
    </xf>
    <xf numFmtId="0" fontId="16" fillId="0" borderId="12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</cellXfs>
  <cellStyles count="2">
    <cellStyle name="Normálne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22" name="Picture 5" descr="acr">
          <a:extLst>
            <a:ext uri="{FF2B5EF4-FFF2-40B4-BE49-F238E27FC236}">
              <a16:creationId xmlns:a16="http://schemas.microsoft.com/office/drawing/2014/main" xmlns="" id="{00000000-0008-0000-0000-00009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23" name="Picture 6" descr="skanska_blue">
          <a:extLst>
            <a:ext uri="{FF2B5EF4-FFF2-40B4-BE49-F238E27FC236}">
              <a16:creationId xmlns:a16="http://schemas.microsoft.com/office/drawing/2014/main" xmlns="" id="{00000000-0008-0000-0000-00009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24" name="Picture 7" descr="uem">
          <a:extLst>
            <a:ext uri="{FF2B5EF4-FFF2-40B4-BE49-F238E27FC236}">
              <a16:creationId xmlns:a16="http://schemas.microsoft.com/office/drawing/2014/main" xmlns="" id="{00000000-0008-0000-0000-00009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25" name="Picture 8" descr="fim">
          <a:extLst>
            <a:ext uri="{FF2B5EF4-FFF2-40B4-BE49-F238E27FC236}">
              <a16:creationId xmlns:a16="http://schemas.microsoft.com/office/drawing/2014/main" xmlns="" id="{00000000-0008-0000-0000-00009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26" name="Picture 11" descr="uem">
          <a:extLst>
            <a:ext uri="{FF2B5EF4-FFF2-40B4-BE49-F238E27FC236}">
              <a16:creationId xmlns:a16="http://schemas.microsoft.com/office/drawing/2014/main" xmlns="" id="{00000000-0008-0000-0000-00009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27" name="Picture 12" descr="fim">
          <a:extLst>
            <a:ext uri="{FF2B5EF4-FFF2-40B4-BE49-F238E27FC236}">
              <a16:creationId xmlns:a16="http://schemas.microsoft.com/office/drawing/2014/main" xmlns="" id="{00000000-0008-0000-0000-00009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28" name="Picture 15" descr="uem">
          <a:extLst>
            <a:ext uri="{FF2B5EF4-FFF2-40B4-BE49-F238E27FC236}">
              <a16:creationId xmlns:a16="http://schemas.microsoft.com/office/drawing/2014/main" xmlns="" id="{00000000-0008-0000-0000-00009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29" name="Picture 16" descr="fim">
          <a:extLst>
            <a:ext uri="{FF2B5EF4-FFF2-40B4-BE49-F238E27FC236}">
              <a16:creationId xmlns:a16="http://schemas.microsoft.com/office/drawing/2014/main" xmlns="" id="{00000000-0008-0000-0000-00009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30" name="Picture 19" descr="uem">
          <a:extLst>
            <a:ext uri="{FF2B5EF4-FFF2-40B4-BE49-F238E27FC236}">
              <a16:creationId xmlns:a16="http://schemas.microsoft.com/office/drawing/2014/main" xmlns="" id="{00000000-0008-0000-0000-00009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31" name="Picture 20" descr="fim">
          <a:extLst>
            <a:ext uri="{FF2B5EF4-FFF2-40B4-BE49-F238E27FC236}">
              <a16:creationId xmlns:a16="http://schemas.microsoft.com/office/drawing/2014/main" xmlns="" id="{00000000-0008-0000-0000-00009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32" name="Picture 23" descr="uem">
          <a:extLst>
            <a:ext uri="{FF2B5EF4-FFF2-40B4-BE49-F238E27FC236}">
              <a16:creationId xmlns:a16="http://schemas.microsoft.com/office/drawing/2014/main" xmlns="" id="{00000000-0008-0000-0000-0000A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33" name="Picture 24" descr="fim">
          <a:extLst>
            <a:ext uri="{FF2B5EF4-FFF2-40B4-BE49-F238E27FC236}">
              <a16:creationId xmlns:a16="http://schemas.microsoft.com/office/drawing/2014/main" xmlns="" id="{00000000-0008-0000-0000-0000A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34" name="Picture 25" descr="acr">
          <a:extLst>
            <a:ext uri="{FF2B5EF4-FFF2-40B4-BE49-F238E27FC236}">
              <a16:creationId xmlns:a16="http://schemas.microsoft.com/office/drawing/2014/main" xmlns="" id="{00000000-0008-0000-0000-0000A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5" name="Picture 26" descr="skanska_blue">
          <a:extLst>
            <a:ext uri="{FF2B5EF4-FFF2-40B4-BE49-F238E27FC236}">
              <a16:creationId xmlns:a16="http://schemas.microsoft.com/office/drawing/2014/main" xmlns="" id="{00000000-0008-0000-0000-0000A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36" name="Picture 27" descr="uem">
          <a:extLst>
            <a:ext uri="{FF2B5EF4-FFF2-40B4-BE49-F238E27FC236}">
              <a16:creationId xmlns:a16="http://schemas.microsoft.com/office/drawing/2014/main" xmlns="" id="{00000000-0008-0000-0000-0000A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37" name="Picture 28" descr="fim">
          <a:extLst>
            <a:ext uri="{FF2B5EF4-FFF2-40B4-BE49-F238E27FC236}">
              <a16:creationId xmlns:a16="http://schemas.microsoft.com/office/drawing/2014/main" xmlns="" id="{00000000-0008-0000-0000-0000A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38" name="Picture 29" descr="acr">
          <a:extLst>
            <a:ext uri="{FF2B5EF4-FFF2-40B4-BE49-F238E27FC236}">
              <a16:creationId xmlns:a16="http://schemas.microsoft.com/office/drawing/2014/main" xmlns="" id="{00000000-0008-0000-0000-0000A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9" name="Picture 30" descr="skanska_blue">
          <a:extLst>
            <a:ext uri="{FF2B5EF4-FFF2-40B4-BE49-F238E27FC236}">
              <a16:creationId xmlns:a16="http://schemas.microsoft.com/office/drawing/2014/main" xmlns="" id="{00000000-0008-0000-0000-0000A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40" name="Picture 31" descr="uem">
          <a:extLst>
            <a:ext uri="{FF2B5EF4-FFF2-40B4-BE49-F238E27FC236}">
              <a16:creationId xmlns:a16="http://schemas.microsoft.com/office/drawing/2014/main" xmlns="" id="{00000000-0008-0000-0000-0000A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41" name="Picture 32" descr="fim">
          <a:extLst>
            <a:ext uri="{FF2B5EF4-FFF2-40B4-BE49-F238E27FC236}">
              <a16:creationId xmlns:a16="http://schemas.microsoft.com/office/drawing/2014/main" xmlns="" id="{00000000-0008-0000-0000-0000A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42" name="Picture 33" descr="acr">
          <a:extLst>
            <a:ext uri="{FF2B5EF4-FFF2-40B4-BE49-F238E27FC236}">
              <a16:creationId xmlns:a16="http://schemas.microsoft.com/office/drawing/2014/main" xmlns="" id="{00000000-0008-0000-0000-0000A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3" name="Picture 34" descr="skanska_blue">
          <a:extLst>
            <a:ext uri="{FF2B5EF4-FFF2-40B4-BE49-F238E27FC236}">
              <a16:creationId xmlns:a16="http://schemas.microsoft.com/office/drawing/2014/main" xmlns="" id="{00000000-0008-0000-0000-0000A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44" name="Picture 35" descr="uem">
          <a:extLst>
            <a:ext uri="{FF2B5EF4-FFF2-40B4-BE49-F238E27FC236}">
              <a16:creationId xmlns:a16="http://schemas.microsoft.com/office/drawing/2014/main" xmlns="" id="{00000000-0008-0000-0000-0000A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45" name="Picture 36" descr="fim">
          <a:extLst>
            <a:ext uri="{FF2B5EF4-FFF2-40B4-BE49-F238E27FC236}">
              <a16:creationId xmlns:a16="http://schemas.microsoft.com/office/drawing/2014/main" xmlns="" id="{00000000-0008-0000-0000-0000A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46" name="Picture 37" descr="acr">
          <a:extLst>
            <a:ext uri="{FF2B5EF4-FFF2-40B4-BE49-F238E27FC236}">
              <a16:creationId xmlns:a16="http://schemas.microsoft.com/office/drawing/2014/main" xmlns="" id="{00000000-0008-0000-0000-0000A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7" name="Picture 38" descr="skanska_blue">
          <a:extLst>
            <a:ext uri="{FF2B5EF4-FFF2-40B4-BE49-F238E27FC236}">
              <a16:creationId xmlns:a16="http://schemas.microsoft.com/office/drawing/2014/main" xmlns="" id="{00000000-0008-0000-0000-0000A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48" name="Picture 39" descr="uem">
          <a:extLst>
            <a:ext uri="{FF2B5EF4-FFF2-40B4-BE49-F238E27FC236}">
              <a16:creationId xmlns:a16="http://schemas.microsoft.com/office/drawing/2014/main" xmlns="" id="{00000000-0008-0000-0000-0000B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49" name="Picture 40" descr="fim">
          <a:extLst>
            <a:ext uri="{FF2B5EF4-FFF2-40B4-BE49-F238E27FC236}">
              <a16:creationId xmlns:a16="http://schemas.microsoft.com/office/drawing/2014/main" xmlns="" id="{00000000-0008-0000-0000-0000B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50" name="Picture 41" descr="acr">
          <a:extLst>
            <a:ext uri="{FF2B5EF4-FFF2-40B4-BE49-F238E27FC236}">
              <a16:creationId xmlns:a16="http://schemas.microsoft.com/office/drawing/2014/main" xmlns="" id="{00000000-0008-0000-0000-0000B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1" name="Picture 42" descr="skanska_blue">
          <a:extLst>
            <a:ext uri="{FF2B5EF4-FFF2-40B4-BE49-F238E27FC236}">
              <a16:creationId xmlns:a16="http://schemas.microsoft.com/office/drawing/2014/main" xmlns="" id="{00000000-0008-0000-0000-0000B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52" name="Picture 43" descr="uem">
          <a:extLst>
            <a:ext uri="{FF2B5EF4-FFF2-40B4-BE49-F238E27FC236}">
              <a16:creationId xmlns:a16="http://schemas.microsoft.com/office/drawing/2014/main" xmlns="" id="{00000000-0008-0000-0000-0000B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53" name="Picture 44" descr="fim">
          <a:extLst>
            <a:ext uri="{FF2B5EF4-FFF2-40B4-BE49-F238E27FC236}">
              <a16:creationId xmlns:a16="http://schemas.microsoft.com/office/drawing/2014/main" xmlns="" id="{00000000-0008-0000-0000-0000B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54" name="Picture 45" descr="acr">
          <a:extLst>
            <a:ext uri="{FF2B5EF4-FFF2-40B4-BE49-F238E27FC236}">
              <a16:creationId xmlns:a16="http://schemas.microsoft.com/office/drawing/2014/main" xmlns="" id="{00000000-0008-0000-0000-0000B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5" name="Picture 46" descr="skanska_blue">
          <a:extLst>
            <a:ext uri="{FF2B5EF4-FFF2-40B4-BE49-F238E27FC236}">
              <a16:creationId xmlns:a16="http://schemas.microsoft.com/office/drawing/2014/main" xmlns="" id="{00000000-0008-0000-0000-0000B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56" name="Picture 47" descr="uem">
          <a:extLst>
            <a:ext uri="{FF2B5EF4-FFF2-40B4-BE49-F238E27FC236}">
              <a16:creationId xmlns:a16="http://schemas.microsoft.com/office/drawing/2014/main" xmlns="" id="{00000000-0008-0000-0000-0000B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57" name="Picture 48" descr="fim">
          <a:extLst>
            <a:ext uri="{FF2B5EF4-FFF2-40B4-BE49-F238E27FC236}">
              <a16:creationId xmlns:a16="http://schemas.microsoft.com/office/drawing/2014/main" xmlns="" id="{00000000-0008-0000-0000-0000B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58" name="Picture 49" descr="acr">
          <a:extLst>
            <a:ext uri="{FF2B5EF4-FFF2-40B4-BE49-F238E27FC236}">
              <a16:creationId xmlns:a16="http://schemas.microsoft.com/office/drawing/2014/main" xmlns="" id="{00000000-0008-0000-0000-0000B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9" name="Picture 50" descr="skanska_blue">
          <a:extLst>
            <a:ext uri="{FF2B5EF4-FFF2-40B4-BE49-F238E27FC236}">
              <a16:creationId xmlns:a16="http://schemas.microsoft.com/office/drawing/2014/main" xmlns="" id="{00000000-0008-0000-0000-0000B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60" name="Picture 51" descr="uem">
          <a:extLst>
            <a:ext uri="{FF2B5EF4-FFF2-40B4-BE49-F238E27FC236}">
              <a16:creationId xmlns:a16="http://schemas.microsoft.com/office/drawing/2014/main" xmlns="" id="{00000000-0008-0000-0000-0000B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61" name="Picture 52" descr="fim">
          <a:extLst>
            <a:ext uri="{FF2B5EF4-FFF2-40B4-BE49-F238E27FC236}">
              <a16:creationId xmlns:a16="http://schemas.microsoft.com/office/drawing/2014/main" xmlns="" id="{00000000-0008-0000-0000-0000B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62" name="Picture 53" descr="acr">
          <a:extLst>
            <a:ext uri="{FF2B5EF4-FFF2-40B4-BE49-F238E27FC236}">
              <a16:creationId xmlns:a16="http://schemas.microsoft.com/office/drawing/2014/main" xmlns="" id="{00000000-0008-0000-0000-0000B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3" name="Picture 54" descr="skanska_blue">
          <a:extLst>
            <a:ext uri="{FF2B5EF4-FFF2-40B4-BE49-F238E27FC236}">
              <a16:creationId xmlns:a16="http://schemas.microsoft.com/office/drawing/2014/main" xmlns="" id="{00000000-0008-0000-0000-0000B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64" name="Picture 55" descr="uem">
          <a:extLst>
            <a:ext uri="{FF2B5EF4-FFF2-40B4-BE49-F238E27FC236}">
              <a16:creationId xmlns:a16="http://schemas.microsoft.com/office/drawing/2014/main" xmlns="" id="{00000000-0008-0000-0000-0000C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65" name="Picture 56" descr="fim">
          <a:extLst>
            <a:ext uri="{FF2B5EF4-FFF2-40B4-BE49-F238E27FC236}">
              <a16:creationId xmlns:a16="http://schemas.microsoft.com/office/drawing/2014/main" xmlns="" id="{00000000-0008-0000-0000-0000C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66" name="Picture 57" descr="acr">
          <a:extLst>
            <a:ext uri="{FF2B5EF4-FFF2-40B4-BE49-F238E27FC236}">
              <a16:creationId xmlns:a16="http://schemas.microsoft.com/office/drawing/2014/main" xmlns="" id="{00000000-0008-0000-0000-0000C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7" name="Picture 58" descr="skanska_blue">
          <a:extLst>
            <a:ext uri="{FF2B5EF4-FFF2-40B4-BE49-F238E27FC236}">
              <a16:creationId xmlns:a16="http://schemas.microsoft.com/office/drawing/2014/main" xmlns="" id="{00000000-0008-0000-0000-0000C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68" name="Picture 59" descr="uem">
          <a:extLst>
            <a:ext uri="{FF2B5EF4-FFF2-40B4-BE49-F238E27FC236}">
              <a16:creationId xmlns:a16="http://schemas.microsoft.com/office/drawing/2014/main" xmlns="" id="{00000000-0008-0000-0000-0000C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69" name="Picture 60" descr="fim">
          <a:extLst>
            <a:ext uri="{FF2B5EF4-FFF2-40B4-BE49-F238E27FC236}">
              <a16:creationId xmlns:a16="http://schemas.microsoft.com/office/drawing/2014/main" xmlns="" id="{00000000-0008-0000-0000-0000C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70" name="Picture 61" descr="acr">
          <a:extLst>
            <a:ext uri="{FF2B5EF4-FFF2-40B4-BE49-F238E27FC236}">
              <a16:creationId xmlns:a16="http://schemas.microsoft.com/office/drawing/2014/main" xmlns="" id="{00000000-0008-0000-0000-0000C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1" name="Picture 62" descr="skanska_blue">
          <a:extLst>
            <a:ext uri="{FF2B5EF4-FFF2-40B4-BE49-F238E27FC236}">
              <a16:creationId xmlns:a16="http://schemas.microsoft.com/office/drawing/2014/main" xmlns="" id="{00000000-0008-0000-0000-0000C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72" name="Picture 63" descr="uem">
          <a:extLst>
            <a:ext uri="{FF2B5EF4-FFF2-40B4-BE49-F238E27FC236}">
              <a16:creationId xmlns:a16="http://schemas.microsoft.com/office/drawing/2014/main" xmlns="" id="{00000000-0008-0000-0000-0000C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73" name="Picture 64" descr="fim">
          <a:extLst>
            <a:ext uri="{FF2B5EF4-FFF2-40B4-BE49-F238E27FC236}">
              <a16:creationId xmlns:a16="http://schemas.microsoft.com/office/drawing/2014/main" xmlns="" id="{00000000-0008-0000-0000-0000C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74" name="Picture 65" descr="acr">
          <a:extLst>
            <a:ext uri="{FF2B5EF4-FFF2-40B4-BE49-F238E27FC236}">
              <a16:creationId xmlns:a16="http://schemas.microsoft.com/office/drawing/2014/main" xmlns="" id="{00000000-0008-0000-0000-0000C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5" name="Picture 66" descr="skanska_blue">
          <a:extLst>
            <a:ext uri="{FF2B5EF4-FFF2-40B4-BE49-F238E27FC236}">
              <a16:creationId xmlns:a16="http://schemas.microsoft.com/office/drawing/2014/main" xmlns="" id="{00000000-0008-0000-0000-0000C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76" name="Picture 67" descr="uem">
          <a:extLst>
            <a:ext uri="{FF2B5EF4-FFF2-40B4-BE49-F238E27FC236}">
              <a16:creationId xmlns:a16="http://schemas.microsoft.com/office/drawing/2014/main" xmlns="" id="{00000000-0008-0000-0000-0000C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77" name="Picture 68" descr="fim">
          <a:extLst>
            <a:ext uri="{FF2B5EF4-FFF2-40B4-BE49-F238E27FC236}">
              <a16:creationId xmlns:a16="http://schemas.microsoft.com/office/drawing/2014/main" xmlns="" id="{00000000-0008-0000-0000-0000C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78" name="Picture 69" descr="acr">
          <a:extLst>
            <a:ext uri="{FF2B5EF4-FFF2-40B4-BE49-F238E27FC236}">
              <a16:creationId xmlns:a16="http://schemas.microsoft.com/office/drawing/2014/main" xmlns="" id="{00000000-0008-0000-0000-0000C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9" name="Picture 70" descr="skanska_blue">
          <a:extLst>
            <a:ext uri="{FF2B5EF4-FFF2-40B4-BE49-F238E27FC236}">
              <a16:creationId xmlns:a16="http://schemas.microsoft.com/office/drawing/2014/main" xmlns="" id="{00000000-0008-0000-0000-0000C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80" name="Picture 71" descr="uem">
          <a:extLst>
            <a:ext uri="{FF2B5EF4-FFF2-40B4-BE49-F238E27FC236}">
              <a16:creationId xmlns:a16="http://schemas.microsoft.com/office/drawing/2014/main" xmlns="" id="{00000000-0008-0000-0000-0000D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81" name="Picture 72" descr="fim">
          <a:extLst>
            <a:ext uri="{FF2B5EF4-FFF2-40B4-BE49-F238E27FC236}">
              <a16:creationId xmlns:a16="http://schemas.microsoft.com/office/drawing/2014/main" xmlns="" id="{00000000-0008-0000-0000-0000D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82" name="Picture 73" descr="acr">
          <a:extLst>
            <a:ext uri="{FF2B5EF4-FFF2-40B4-BE49-F238E27FC236}">
              <a16:creationId xmlns:a16="http://schemas.microsoft.com/office/drawing/2014/main" xmlns="" id="{00000000-0008-0000-0000-0000D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3" name="Picture 74" descr="skanska_blue">
          <a:extLst>
            <a:ext uri="{FF2B5EF4-FFF2-40B4-BE49-F238E27FC236}">
              <a16:creationId xmlns:a16="http://schemas.microsoft.com/office/drawing/2014/main" xmlns="" id="{00000000-0008-0000-0000-0000D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84" name="Picture 75" descr="uem">
          <a:extLst>
            <a:ext uri="{FF2B5EF4-FFF2-40B4-BE49-F238E27FC236}">
              <a16:creationId xmlns:a16="http://schemas.microsoft.com/office/drawing/2014/main" xmlns="" id="{00000000-0008-0000-0000-0000D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85" name="Picture 76" descr="fim">
          <a:extLst>
            <a:ext uri="{FF2B5EF4-FFF2-40B4-BE49-F238E27FC236}">
              <a16:creationId xmlns:a16="http://schemas.microsoft.com/office/drawing/2014/main" xmlns="" id="{00000000-0008-0000-0000-0000D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86" name="Picture 77" descr="acr">
          <a:extLst>
            <a:ext uri="{FF2B5EF4-FFF2-40B4-BE49-F238E27FC236}">
              <a16:creationId xmlns:a16="http://schemas.microsoft.com/office/drawing/2014/main" xmlns="" id="{00000000-0008-0000-0000-0000D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7" name="Picture 78" descr="skanska_blue">
          <a:extLst>
            <a:ext uri="{FF2B5EF4-FFF2-40B4-BE49-F238E27FC236}">
              <a16:creationId xmlns:a16="http://schemas.microsoft.com/office/drawing/2014/main" xmlns="" id="{00000000-0008-0000-0000-0000D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88" name="Picture 79" descr="uem">
          <a:extLst>
            <a:ext uri="{FF2B5EF4-FFF2-40B4-BE49-F238E27FC236}">
              <a16:creationId xmlns:a16="http://schemas.microsoft.com/office/drawing/2014/main" xmlns="" id="{00000000-0008-0000-0000-0000D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89" name="Picture 80" descr="fim">
          <a:extLst>
            <a:ext uri="{FF2B5EF4-FFF2-40B4-BE49-F238E27FC236}">
              <a16:creationId xmlns:a16="http://schemas.microsoft.com/office/drawing/2014/main" xmlns="" id="{00000000-0008-0000-0000-0000D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890" name="Rectangle 81" descr="smf">
          <a:extLst>
            <a:ext uri="{FF2B5EF4-FFF2-40B4-BE49-F238E27FC236}">
              <a16:creationId xmlns:a16="http://schemas.microsoft.com/office/drawing/2014/main" xmlns="" id="{00000000-0008-0000-0000-0000DAE7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891" name="Rectangle 82" descr="smf">
          <a:extLst>
            <a:ext uri="{FF2B5EF4-FFF2-40B4-BE49-F238E27FC236}">
              <a16:creationId xmlns:a16="http://schemas.microsoft.com/office/drawing/2014/main" xmlns="" id="{00000000-0008-0000-0000-0000DBE7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92" name="Picture 84" descr="uem">
          <a:extLst>
            <a:ext uri="{FF2B5EF4-FFF2-40B4-BE49-F238E27FC236}">
              <a16:creationId xmlns:a16="http://schemas.microsoft.com/office/drawing/2014/main" xmlns="" id="{00000000-0008-0000-0000-0000D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93" name="Picture 85" descr="fim">
          <a:extLst>
            <a:ext uri="{FF2B5EF4-FFF2-40B4-BE49-F238E27FC236}">
              <a16:creationId xmlns:a16="http://schemas.microsoft.com/office/drawing/2014/main" xmlns="" id="{00000000-0008-0000-0000-0000D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894" name="Picture 86" descr="acr">
          <a:extLst>
            <a:ext uri="{FF2B5EF4-FFF2-40B4-BE49-F238E27FC236}">
              <a16:creationId xmlns:a16="http://schemas.microsoft.com/office/drawing/2014/main" xmlns="" id="{00000000-0008-0000-0000-0000D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95" name="Picture 87" descr="skanska_blue">
          <a:extLst>
            <a:ext uri="{FF2B5EF4-FFF2-40B4-BE49-F238E27FC236}">
              <a16:creationId xmlns:a16="http://schemas.microsoft.com/office/drawing/2014/main" xmlns="" id="{00000000-0008-0000-0000-0000D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96" name="Picture 88" descr="uem">
          <a:extLst>
            <a:ext uri="{FF2B5EF4-FFF2-40B4-BE49-F238E27FC236}">
              <a16:creationId xmlns:a16="http://schemas.microsoft.com/office/drawing/2014/main" xmlns="" id="{00000000-0008-0000-0000-0000E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97" name="Picture 89" descr="fim">
          <a:extLst>
            <a:ext uri="{FF2B5EF4-FFF2-40B4-BE49-F238E27FC236}">
              <a16:creationId xmlns:a16="http://schemas.microsoft.com/office/drawing/2014/main" xmlns="" id="{00000000-0008-0000-0000-0000E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898" name="Picture 90" descr="uem">
          <a:extLst>
            <a:ext uri="{FF2B5EF4-FFF2-40B4-BE49-F238E27FC236}">
              <a16:creationId xmlns:a16="http://schemas.microsoft.com/office/drawing/2014/main" xmlns="" id="{00000000-0008-0000-0000-0000E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899" name="Picture 91" descr="fim">
          <a:extLst>
            <a:ext uri="{FF2B5EF4-FFF2-40B4-BE49-F238E27FC236}">
              <a16:creationId xmlns:a16="http://schemas.microsoft.com/office/drawing/2014/main" xmlns="" id="{00000000-0008-0000-0000-0000E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00" name="Picture 92" descr="uem">
          <a:extLst>
            <a:ext uri="{FF2B5EF4-FFF2-40B4-BE49-F238E27FC236}">
              <a16:creationId xmlns:a16="http://schemas.microsoft.com/office/drawing/2014/main" xmlns="" id="{00000000-0008-0000-0000-0000E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01" name="Picture 93" descr="fim">
          <a:extLst>
            <a:ext uri="{FF2B5EF4-FFF2-40B4-BE49-F238E27FC236}">
              <a16:creationId xmlns:a16="http://schemas.microsoft.com/office/drawing/2014/main" xmlns="" id="{00000000-0008-0000-0000-0000E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02" name="Picture 94" descr="uem">
          <a:extLst>
            <a:ext uri="{FF2B5EF4-FFF2-40B4-BE49-F238E27FC236}">
              <a16:creationId xmlns:a16="http://schemas.microsoft.com/office/drawing/2014/main" xmlns="" id="{00000000-0008-0000-0000-0000E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03" name="Picture 95" descr="fim">
          <a:extLst>
            <a:ext uri="{FF2B5EF4-FFF2-40B4-BE49-F238E27FC236}">
              <a16:creationId xmlns:a16="http://schemas.microsoft.com/office/drawing/2014/main" xmlns="" id="{00000000-0008-0000-0000-0000E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04" name="Picture 96" descr="uem">
          <a:extLst>
            <a:ext uri="{FF2B5EF4-FFF2-40B4-BE49-F238E27FC236}">
              <a16:creationId xmlns:a16="http://schemas.microsoft.com/office/drawing/2014/main" xmlns="" id="{00000000-0008-0000-0000-0000E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05" name="Picture 97" descr="fim">
          <a:extLst>
            <a:ext uri="{FF2B5EF4-FFF2-40B4-BE49-F238E27FC236}">
              <a16:creationId xmlns:a16="http://schemas.microsoft.com/office/drawing/2014/main" xmlns="" id="{00000000-0008-0000-0000-0000E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06" name="Picture 98" descr="acr">
          <a:extLst>
            <a:ext uri="{FF2B5EF4-FFF2-40B4-BE49-F238E27FC236}">
              <a16:creationId xmlns:a16="http://schemas.microsoft.com/office/drawing/2014/main" xmlns="" id="{00000000-0008-0000-0000-0000E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07" name="Picture 99" descr="skanska_blue">
          <a:extLst>
            <a:ext uri="{FF2B5EF4-FFF2-40B4-BE49-F238E27FC236}">
              <a16:creationId xmlns:a16="http://schemas.microsoft.com/office/drawing/2014/main" xmlns="" id="{00000000-0008-0000-0000-0000E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08" name="Picture 100" descr="uem">
          <a:extLst>
            <a:ext uri="{FF2B5EF4-FFF2-40B4-BE49-F238E27FC236}">
              <a16:creationId xmlns:a16="http://schemas.microsoft.com/office/drawing/2014/main" xmlns="" id="{00000000-0008-0000-0000-0000E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09" name="Picture 101" descr="fim">
          <a:extLst>
            <a:ext uri="{FF2B5EF4-FFF2-40B4-BE49-F238E27FC236}">
              <a16:creationId xmlns:a16="http://schemas.microsoft.com/office/drawing/2014/main" xmlns="" id="{00000000-0008-0000-0000-0000E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10" name="Picture 102" descr="acr">
          <a:extLst>
            <a:ext uri="{FF2B5EF4-FFF2-40B4-BE49-F238E27FC236}">
              <a16:creationId xmlns:a16="http://schemas.microsoft.com/office/drawing/2014/main" xmlns="" id="{00000000-0008-0000-0000-0000E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1" name="Picture 103" descr="skanska_blue">
          <a:extLst>
            <a:ext uri="{FF2B5EF4-FFF2-40B4-BE49-F238E27FC236}">
              <a16:creationId xmlns:a16="http://schemas.microsoft.com/office/drawing/2014/main" xmlns="" id="{00000000-0008-0000-0000-0000E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12" name="Picture 104" descr="uem">
          <a:extLst>
            <a:ext uri="{FF2B5EF4-FFF2-40B4-BE49-F238E27FC236}">
              <a16:creationId xmlns:a16="http://schemas.microsoft.com/office/drawing/2014/main" xmlns="" id="{00000000-0008-0000-0000-0000F0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13" name="Picture 105" descr="fim">
          <a:extLst>
            <a:ext uri="{FF2B5EF4-FFF2-40B4-BE49-F238E27FC236}">
              <a16:creationId xmlns:a16="http://schemas.microsoft.com/office/drawing/2014/main" xmlns="" id="{00000000-0008-0000-0000-0000F1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14" name="Picture 106" descr="acr">
          <a:extLst>
            <a:ext uri="{FF2B5EF4-FFF2-40B4-BE49-F238E27FC236}">
              <a16:creationId xmlns:a16="http://schemas.microsoft.com/office/drawing/2014/main" xmlns="" id="{00000000-0008-0000-0000-0000F2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5" name="Picture 107" descr="skanska_blue">
          <a:extLst>
            <a:ext uri="{FF2B5EF4-FFF2-40B4-BE49-F238E27FC236}">
              <a16:creationId xmlns:a16="http://schemas.microsoft.com/office/drawing/2014/main" xmlns="" id="{00000000-0008-0000-0000-0000F3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16" name="Picture 108" descr="uem">
          <a:extLst>
            <a:ext uri="{FF2B5EF4-FFF2-40B4-BE49-F238E27FC236}">
              <a16:creationId xmlns:a16="http://schemas.microsoft.com/office/drawing/2014/main" xmlns="" id="{00000000-0008-0000-0000-0000F4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17" name="Picture 109" descr="fim">
          <a:extLst>
            <a:ext uri="{FF2B5EF4-FFF2-40B4-BE49-F238E27FC236}">
              <a16:creationId xmlns:a16="http://schemas.microsoft.com/office/drawing/2014/main" xmlns="" id="{00000000-0008-0000-0000-0000F5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18" name="Picture 110" descr="acr">
          <a:extLst>
            <a:ext uri="{FF2B5EF4-FFF2-40B4-BE49-F238E27FC236}">
              <a16:creationId xmlns:a16="http://schemas.microsoft.com/office/drawing/2014/main" xmlns="" id="{00000000-0008-0000-0000-0000F6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9" name="Picture 111" descr="skanska_blue">
          <a:extLst>
            <a:ext uri="{FF2B5EF4-FFF2-40B4-BE49-F238E27FC236}">
              <a16:creationId xmlns:a16="http://schemas.microsoft.com/office/drawing/2014/main" xmlns="" id="{00000000-0008-0000-0000-0000F7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20" name="Picture 112" descr="uem">
          <a:extLst>
            <a:ext uri="{FF2B5EF4-FFF2-40B4-BE49-F238E27FC236}">
              <a16:creationId xmlns:a16="http://schemas.microsoft.com/office/drawing/2014/main" xmlns="" id="{00000000-0008-0000-0000-0000F8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21" name="Picture 113" descr="fim">
          <a:extLst>
            <a:ext uri="{FF2B5EF4-FFF2-40B4-BE49-F238E27FC236}">
              <a16:creationId xmlns:a16="http://schemas.microsoft.com/office/drawing/2014/main" xmlns="" id="{00000000-0008-0000-0000-0000F9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22" name="Picture 114" descr="acr">
          <a:extLst>
            <a:ext uri="{FF2B5EF4-FFF2-40B4-BE49-F238E27FC236}">
              <a16:creationId xmlns:a16="http://schemas.microsoft.com/office/drawing/2014/main" xmlns="" id="{00000000-0008-0000-0000-0000FA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3" name="Picture 115" descr="skanska_blue">
          <a:extLst>
            <a:ext uri="{FF2B5EF4-FFF2-40B4-BE49-F238E27FC236}">
              <a16:creationId xmlns:a16="http://schemas.microsoft.com/office/drawing/2014/main" xmlns="" id="{00000000-0008-0000-0000-0000FB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24" name="Picture 116" descr="uem">
          <a:extLst>
            <a:ext uri="{FF2B5EF4-FFF2-40B4-BE49-F238E27FC236}">
              <a16:creationId xmlns:a16="http://schemas.microsoft.com/office/drawing/2014/main" xmlns="" id="{00000000-0008-0000-0000-0000FC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25" name="Picture 117" descr="fim">
          <a:extLst>
            <a:ext uri="{FF2B5EF4-FFF2-40B4-BE49-F238E27FC236}">
              <a16:creationId xmlns:a16="http://schemas.microsoft.com/office/drawing/2014/main" xmlns="" id="{00000000-0008-0000-0000-0000FD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26" name="Picture 118" descr="acr">
          <a:extLst>
            <a:ext uri="{FF2B5EF4-FFF2-40B4-BE49-F238E27FC236}">
              <a16:creationId xmlns:a16="http://schemas.microsoft.com/office/drawing/2014/main" xmlns="" id="{00000000-0008-0000-0000-0000FE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7" name="Picture 119" descr="skanska_blue">
          <a:extLst>
            <a:ext uri="{FF2B5EF4-FFF2-40B4-BE49-F238E27FC236}">
              <a16:creationId xmlns:a16="http://schemas.microsoft.com/office/drawing/2014/main" xmlns="" id="{00000000-0008-0000-0000-0000FFE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28" name="Picture 120" descr="uem">
          <a:extLst>
            <a:ext uri="{FF2B5EF4-FFF2-40B4-BE49-F238E27FC236}">
              <a16:creationId xmlns:a16="http://schemas.microsoft.com/office/drawing/2014/main" xmlns="" id="{00000000-0008-0000-0000-00000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29" name="Picture 121" descr="fim">
          <a:extLst>
            <a:ext uri="{FF2B5EF4-FFF2-40B4-BE49-F238E27FC236}">
              <a16:creationId xmlns:a16="http://schemas.microsoft.com/office/drawing/2014/main" xmlns="" id="{00000000-0008-0000-0000-00000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30" name="Picture 122" descr="acr">
          <a:extLst>
            <a:ext uri="{FF2B5EF4-FFF2-40B4-BE49-F238E27FC236}">
              <a16:creationId xmlns:a16="http://schemas.microsoft.com/office/drawing/2014/main" xmlns="" id="{00000000-0008-0000-0000-00000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1" name="Picture 123" descr="skanska_blue">
          <a:extLst>
            <a:ext uri="{FF2B5EF4-FFF2-40B4-BE49-F238E27FC236}">
              <a16:creationId xmlns:a16="http://schemas.microsoft.com/office/drawing/2014/main" xmlns="" id="{00000000-0008-0000-0000-00000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32" name="Picture 124" descr="uem">
          <a:extLst>
            <a:ext uri="{FF2B5EF4-FFF2-40B4-BE49-F238E27FC236}">
              <a16:creationId xmlns:a16="http://schemas.microsoft.com/office/drawing/2014/main" xmlns="" id="{00000000-0008-0000-0000-00000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33" name="Picture 125" descr="fim">
          <a:extLst>
            <a:ext uri="{FF2B5EF4-FFF2-40B4-BE49-F238E27FC236}">
              <a16:creationId xmlns:a16="http://schemas.microsoft.com/office/drawing/2014/main" xmlns="" id="{00000000-0008-0000-0000-00000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34" name="Picture 126" descr="acr">
          <a:extLst>
            <a:ext uri="{FF2B5EF4-FFF2-40B4-BE49-F238E27FC236}">
              <a16:creationId xmlns:a16="http://schemas.microsoft.com/office/drawing/2014/main" xmlns="" id="{00000000-0008-0000-0000-00000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5" name="Picture 127" descr="skanska_blue">
          <a:extLst>
            <a:ext uri="{FF2B5EF4-FFF2-40B4-BE49-F238E27FC236}">
              <a16:creationId xmlns:a16="http://schemas.microsoft.com/office/drawing/2014/main" xmlns="" id="{00000000-0008-0000-0000-00000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36" name="Picture 128" descr="uem">
          <a:extLst>
            <a:ext uri="{FF2B5EF4-FFF2-40B4-BE49-F238E27FC236}">
              <a16:creationId xmlns:a16="http://schemas.microsoft.com/office/drawing/2014/main" xmlns="" id="{00000000-0008-0000-0000-00000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37" name="Picture 129" descr="fim">
          <a:extLst>
            <a:ext uri="{FF2B5EF4-FFF2-40B4-BE49-F238E27FC236}">
              <a16:creationId xmlns:a16="http://schemas.microsoft.com/office/drawing/2014/main" xmlns="" id="{00000000-0008-0000-0000-00000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38" name="Picture 130" descr="acr">
          <a:extLst>
            <a:ext uri="{FF2B5EF4-FFF2-40B4-BE49-F238E27FC236}">
              <a16:creationId xmlns:a16="http://schemas.microsoft.com/office/drawing/2014/main" xmlns="" id="{00000000-0008-0000-0000-00000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9" name="Picture 131" descr="skanska_blue">
          <a:extLst>
            <a:ext uri="{FF2B5EF4-FFF2-40B4-BE49-F238E27FC236}">
              <a16:creationId xmlns:a16="http://schemas.microsoft.com/office/drawing/2014/main" xmlns="" id="{00000000-0008-0000-0000-00000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40" name="Picture 132" descr="uem">
          <a:extLst>
            <a:ext uri="{FF2B5EF4-FFF2-40B4-BE49-F238E27FC236}">
              <a16:creationId xmlns:a16="http://schemas.microsoft.com/office/drawing/2014/main" xmlns="" id="{00000000-0008-0000-0000-00000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41" name="Picture 133" descr="fim">
          <a:extLst>
            <a:ext uri="{FF2B5EF4-FFF2-40B4-BE49-F238E27FC236}">
              <a16:creationId xmlns:a16="http://schemas.microsoft.com/office/drawing/2014/main" xmlns="" id="{00000000-0008-0000-0000-00000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42" name="Picture 134" descr="acr">
          <a:extLst>
            <a:ext uri="{FF2B5EF4-FFF2-40B4-BE49-F238E27FC236}">
              <a16:creationId xmlns:a16="http://schemas.microsoft.com/office/drawing/2014/main" xmlns="" id="{00000000-0008-0000-0000-00000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3" name="Picture 135" descr="skanska_blue">
          <a:extLst>
            <a:ext uri="{FF2B5EF4-FFF2-40B4-BE49-F238E27FC236}">
              <a16:creationId xmlns:a16="http://schemas.microsoft.com/office/drawing/2014/main" xmlns="" id="{00000000-0008-0000-0000-00000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44" name="Picture 136" descr="uem">
          <a:extLst>
            <a:ext uri="{FF2B5EF4-FFF2-40B4-BE49-F238E27FC236}">
              <a16:creationId xmlns:a16="http://schemas.microsoft.com/office/drawing/2014/main" xmlns="" id="{00000000-0008-0000-0000-00001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45" name="Picture 137" descr="fim">
          <a:extLst>
            <a:ext uri="{FF2B5EF4-FFF2-40B4-BE49-F238E27FC236}">
              <a16:creationId xmlns:a16="http://schemas.microsoft.com/office/drawing/2014/main" xmlns="" id="{00000000-0008-0000-0000-00001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46" name="Picture 138" descr="acr">
          <a:extLst>
            <a:ext uri="{FF2B5EF4-FFF2-40B4-BE49-F238E27FC236}">
              <a16:creationId xmlns:a16="http://schemas.microsoft.com/office/drawing/2014/main" xmlns="" id="{00000000-0008-0000-0000-00001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7" name="Picture 139" descr="skanska_blue">
          <a:extLst>
            <a:ext uri="{FF2B5EF4-FFF2-40B4-BE49-F238E27FC236}">
              <a16:creationId xmlns:a16="http://schemas.microsoft.com/office/drawing/2014/main" xmlns="" id="{00000000-0008-0000-0000-00001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48" name="Picture 140" descr="uem">
          <a:extLst>
            <a:ext uri="{FF2B5EF4-FFF2-40B4-BE49-F238E27FC236}">
              <a16:creationId xmlns:a16="http://schemas.microsoft.com/office/drawing/2014/main" xmlns="" id="{00000000-0008-0000-0000-00001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49" name="Picture 141" descr="fim">
          <a:extLst>
            <a:ext uri="{FF2B5EF4-FFF2-40B4-BE49-F238E27FC236}">
              <a16:creationId xmlns:a16="http://schemas.microsoft.com/office/drawing/2014/main" xmlns="" id="{00000000-0008-0000-0000-00001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50" name="Picture 142" descr="acr">
          <a:extLst>
            <a:ext uri="{FF2B5EF4-FFF2-40B4-BE49-F238E27FC236}">
              <a16:creationId xmlns:a16="http://schemas.microsoft.com/office/drawing/2014/main" xmlns="" id="{00000000-0008-0000-0000-00001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1" name="Picture 143" descr="skanska_blue">
          <a:extLst>
            <a:ext uri="{FF2B5EF4-FFF2-40B4-BE49-F238E27FC236}">
              <a16:creationId xmlns:a16="http://schemas.microsoft.com/office/drawing/2014/main" xmlns="" id="{00000000-0008-0000-0000-00001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52" name="Picture 144" descr="uem">
          <a:extLst>
            <a:ext uri="{FF2B5EF4-FFF2-40B4-BE49-F238E27FC236}">
              <a16:creationId xmlns:a16="http://schemas.microsoft.com/office/drawing/2014/main" xmlns="" id="{00000000-0008-0000-0000-00001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53" name="Picture 145" descr="fim">
          <a:extLst>
            <a:ext uri="{FF2B5EF4-FFF2-40B4-BE49-F238E27FC236}">
              <a16:creationId xmlns:a16="http://schemas.microsoft.com/office/drawing/2014/main" xmlns="" id="{00000000-0008-0000-0000-00001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54" name="Picture 146" descr="acr">
          <a:extLst>
            <a:ext uri="{FF2B5EF4-FFF2-40B4-BE49-F238E27FC236}">
              <a16:creationId xmlns:a16="http://schemas.microsoft.com/office/drawing/2014/main" xmlns="" id="{00000000-0008-0000-0000-00001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5" name="Picture 147" descr="skanska_blue">
          <a:extLst>
            <a:ext uri="{FF2B5EF4-FFF2-40B4-BE49-F238E27FC236}">
              <a16:creationId xmlns:a16="http://schemas.microsoft.com/office/drawing/2014/main" xmlns="" id="{00000000-0008-0000-0000-00001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56" name="Picture 148" descr="uem">
          <a:extLst>
            <a:ext uri="{FF2B5EF4-FFF2-40B4-BE49-F238E27FC236}">
              <a16:creationId xmlns:a16="http://schemas.microsoft.com/office/drawing/2014/main" xmlns="" id="{00000000-0008-0000-0000-00001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57" name="Picture 149" descr="fim">
          <a:extLst>
            <a:ext uri="{FF2B5EF4-FFF2-40B4-BE49-F238E27FC236}">
              <a16:creationId xmlns:a16="http://schemas.microsoft.com/office/drawing/2014/main" xmlns="" id="{00000000-0008-0000-0000-00001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58" name="Picture 150" descr="acr">
          <a:extLst>
            <a:ext uri="{FF2B5EF4-FFF2-40B4-BE49-F238E27FC236}">
              <a16:creationId xmlns:a16="http://schemas.microsoft.com/office/drawing/2014/main" xmlns="" id="{00000000-0008-0000-0000-00001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9" name="Picture 151" descr="skanska_blue">
          <a:extLst>
            <a:ext uri="{FF2B5EF4-FFF2-40B4-BE49-F238E27FC236}">
              <a16:creationId xmlns:a16="http://schemas.microsoft.com/office/drawing/2014/main" xmlns="" id="{00000000-0008-0000-0000-00001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60" name="Picture 152" descr="uem">
          <a:extLst>
            <a:ext uri="{FF2B5EF4-FFF2-40B4-BE49-F238E27FC236}">
              <a16:creationId xmlns:a16="http://schemas.microsoft.com/office/drawing/2014/main" xmlns="" id="{00000000-0008-0000-0000-00002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61" name="Picture 153" descr="fim">
          <a:extLst>
            <a:ext uri="{FF2B5EF4-FFF2-40B4-BE49-F238E27FC236}">
              <a16:creationId xmlns:a16="http://schemas.microsoft.com/office/drawing/2014/main" xmlns="" id="{00000000-0008-0000-0000-00002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962" name="Rectangle 154" descr="smf">
          <a:extLst>
            <a:ext uri="{FF2B5EF4-FFF2-40B4-BE49-F238E27FC236}">
              <a16:creationId xmlns:a16="http://schemas.microsoft.com/office/drawing/2014/main" xmlns="" id="{00000000-0008-0000-0000-00002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963" name="Rectangle 155" descr="smf">
          <a:extLst>
            <a:ext uri="{FF2B5EF4-FFF2-40B4-BE49-F238E27FC236}">
              <a16:creationId xmlns:a16="http://schemas.microsoft.com/office/drawing/2014/main" xmlns="" id="{00000000-0008-0000-0000-00002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964" name="Rectangle 156" descr="smf">
          <a:extLst>
            <a:ext uri="{FF2B5EF4-FFF2-40B4-BE49-F238E27FC236}">
              <a16:creationId xmlns:a16="http://schemas.microsoft.com/office/drawing/2014/main" xmlns="" id="{00000000-0008-0000-0000-00002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65" name="Picture 157" descr="skanska_blue">
          <a:extLst>
            <a:ext uri="{FF2B5EF4-FFF2-40B4-BE49-F238E27FC236}">
              <a16:creationId xmlns:a16="http://schemas.microsoft.com/office/drawing/2014/main" xmlns="" id="{00000000-0008-0000-0000-00002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66" name="Picture 158" descr="uem">
          <a:extLst>
            <a:ext uri="{FF2B5EF4-FFF2-40B4-BE49-F238E27FC236}">
              <a16:creationId xmlns:a16="http://schemas.microsoft.com/office/drawing/2014/main" xmlns="" id="{00000000-0008-0000-0000-00002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67" name="Picture 159" descr="uem">
          <a:extLst>
            <a:ext uri="{FF2B5EF4-FFF2-40B4-BE49-F238E27FC236}">
              <a16:creationId xmlns:a16="http://schemas.microsoft.com/office/drawing/2014/main" xmlns="" id="{00000000-0008-0000-0000-00002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68" name="Picture 160" descr="fim">
          <a:extLst>
            <a:ext uri="{FF2B5EF4-FFF2-40B4-BE49-F238E27FC236}">
              <a16:creationId xmlns:a16="http://schemas.microsoft.com/office/drawing/2014/main" xmlns="" id="{00000000-0008-0000-0000-00002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69" name="Picture 161" descr="acr">
          <a:extLst>
            <a:ext uri="{FF2B5EF4-FFF2-40B4-BE49-F238E27FC236}">
              <a16:creationId xmlns:a16="http://schemas.microsoft.com/office/drawing/2014/main" xmlns="" id="{00000000-0008-0000-0000-00002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70" name="Picture 162" descr="skanska_blue">
          <a:extLst>
            <a:ext uri="{FF2B5EF4-FFF2-40B4-BE49-F238E27FC236}">
              <a16:creationId xmlns:a16="http://schemas.microsoft.com/office/drawing/2014/main" xmlns="" id="{00000000-0008-0000-0000-00002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71" name="Picture 163" descr="uem">
          <a:extLst>
            <a:ext uri="{FF2B5EF4-FFF2-40B4-BE49-F238E27FC236}">
              <a16:creationId xmlns:a16="http://schemas.microsoft.com/office/drawing/2014/main" xmlns="" id="{00000000-0008-0000-0000-00002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72" name="Picture 164" descr="fim">
          <a:extLst>
            <a:ext uri="{FF2B5EF4-FFF2-40B4-BE49-F238E27FC236}">
              <a16:creationId xmlns:a16="http://schemas.microsoft.com/office/drawing/2014/main" xmlns="" id="{00000000-0008-0000-0000-00002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73" name="Picture 165" descr="uem">
          <a:extLst>
            <a:ext uri="{FF2B5EF4-FFF2-40B4-BE49-F238E27FC236}">
              <a16:creationId xmlns:a16="http://schemas.microsoft.com/office/drawing/2014/main" xmlns="" id="{00000000-0008-0000-0000-00002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74" name="Picture 166" descr="fim">
          <a:extLst>
            <a:ext uri="{FF2B5EF4-FFF2-40B4-BE49-F238E27FC236}">
              <a16:creationId xmlns:a16="http://schemas.microsoft.com/office/drawing/2014/main" xmlns="" id="{00000000-0008-0000-0000-00002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75" name="Picture 167" descr="uem">
          <a:extLst>
            <a:ext uri="{FF2B5EF4-FFF2-40B4-BE49-F238E27FC236}">
              <a16:creationId xmlns:a16="http://schemas.microsoft.com/office/drawing/2014/main" xmlns="" id="{00000000-0008-0000-0000-00002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76" name="Picture 168" descr="fim">
          <a:extLst>
            <a:ext uri="{FF2B5EF4-FFF2-40B4-BE49-F238E27FC236}">
              <a16:creationId xmlns:a16="http://schemas.microsoft.com/office/drawing/2014/main" xmlns="" id="{00000000-0008-0000-0000-00003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977" name="Rectangle 169" descr="smf">
          <a:extLst>
            <a:ext uri="{FF2B5EF4-FFF2-40B4-BE49-F238E27FC236}">
              <a16:creationId xmlns:a16="http://schemas.microsoft.com/office/drawing/2014/main" xmlns="" id="{00000000-0008-0000-0000-000031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978" name="Rectangle 170" descr="smf">
          <a:extLst>
            <a:ext uri="{FF2B5EF4-FFF2-40B4-BE49-F238E27FC236}">
              <a16:creationId xmlns:a16="http://schemas.microsoft.com/office/drawing/2014/main" xmlns="" id="{00000000-0008-0000-0000-00003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79" name="Picture 177" descr="uem">
          <a:extLst>
            <a:ext uri="{FF2B5EF4-FFF2-40B4-BE49-F238E27FC236}">
              <a16:creationId xmlns:a16="http://schemas.microsoft.com/office/drawing/2014/main" xmlns="" id="{00000000-0008-0000-0000-00003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980" name="Rectangle 179" descr="smf">
          <a:extLst>
            <a:ext uri="{FF2B5EF4-FFF2-40B4-BE49-F238E27FC236}">
              <a16:creationId xmlns:a16="http://schemas.microsoft.com/office/drawing/2014/main" xmlns="" id="{00000000-0008-0000-0000-00003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81" name="Picture 185" descr="uem">
          <a:extLst>
            <a:ext uri="{FF2B5EF4-FFF2-40B4-BE49-F238E27FC236}">
              <a16:creationId xmlns:a16="http://schemas.microsoft.com/office/drawing/2014/main" xmlns="" id="{00000000-0008-0000-0000-00003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82" name="Picture 186" descr="fim">
          <a:extLst>
            <a:ext uri="{FF2B5EF4-FFF2-40B4-BE49-F238E27FC236}">
              <a16:creationId xmlns:a16="http://schemas.microsoft.com/office/drawing/2014/main" xmlns="" id="{00000000-0008-0000-0000-00003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83" name="Picture 187" descr="uem">
          <a:extLst>
            <a:ext uri="{FF2B5EF4-FFF2-40B4-BE49-F238E27FC236}">
              <a16:creationId xmlns:a16="http://schemas.microsoft.com/office/drawing/2014/main" xmlns="" id="{00000000-0008-0000-0000-00003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84" name="Picture 188" descr="fim">
          <a:extLst>
            <a:ext uri="{FF2B5EF4-FFF2-40B4-BE49-F238E27FC236}">
              <a16:creationId xmlns:a16="http://schemas.microsoft.com/office/drawing/2014/main" xmlns="" id="{00000000-0008-0000-0000-00003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985" name="Rectangle 189" descr="smf">
          <a:extLst>
            <a:ext uri="{FF2B5EF4-FFF2-40B4-BE49-F238E27FC236}">
              <a16:creationId xmlns:a16="http://schemas.microsoft.com/office/drawing/2014/main" xmlns="" id="{00000000-0008-0000-0000-000039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86" name="Picture 190" descr="uem">
          <a:extLst>
            <a:ext uri="{FF2B5EF4-FFF2-40B4-BE49-F238E27FC236}">
              <a16:creationId xmlns:a16="http://schemas.microsoft.com/office/drawing/2014/main" xmlns="" id="{00000000-0008-0000-0000-00003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87" name="Picture 191" descr="fim">
          <a:extLst>
            <a:ext uri="{FF2B5EF4-FFF2-40B4-BE49-F238E27FC236}">
              <a16:creationId xmlns:a16="http://schemas.microsoft.com/office/drawing/2014/main" xmlns="" id="{00000000-0008-0000-0000-00003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988" name="Rectangle 192" descr="smf">
          <a:extLst>
            <a:ext uri="{FF2B5EF4-FFF2-40B4-BE49-F238E27FC236}">
              <a16:creationId xmlns:a16="http://schemas.microsoft.com/office/drawing/2014/main" xmlns="" id="{00000000-0008-0000-0000-00003C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89" name="Picture 196" descr="acr">
          <a:extLst>
            <a:ext uri="{FF2B5EF4-FFF2-40B4-BE49-F238E27FC236}">
              <a16:creationId xmlns:a16="http://schemas.microsoft.com/office/drawing/2014/main" xmlns="" id="{00000000-0008-0000-0000-00003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90" name="Picture 197" descr="skanska_blue">
          <a:extLst>
            <a:ext uri="{FF2B5EF4-FFF2-40B4-BE49-F238E27FC236}">
              <a16:creationId xmlns:a16="http://schemas.microsoft.com/office/drawing/2014/main" xmlns="" id="{00000000-0008-0000-0000-00003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91" name="Picture 198" descr="uem">
          <a:extLst>
            <a:ext uri="{FF2B5EF4-FFF2-40B4-BE49-F238E27FC236}">
              <a16:creationId xmlns:a16="http://schemas.microsoft.com/office/drawing/2014/main" xmlns="" id="{00000000-0008-0000-0000-00003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92" name="Picture 199" descr="fim">
          <a:extLst>
            <a:ext uri="{FF2B5EF4-FFF2-40B4-BE49-F238E27FC236}">
              <a16:creationId xmlns:a16="http://schemas.microsoft.com/office/drawing/2014/main" xmlns="" id="{00000000-0008-0000-0000-00004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93" name="Picture 200" descr="uem">
          <a:extLst>
            <a:ext uri="{FF2B5EF4-FFF2-40B4-BE49-F238E27FC236}">
              <a16:creationId xmlns:a16="http://schemas.microsoft.com/office/drawing/2014/main" xmlns="" id="{00000000-0008-0000-0000-00004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94" name="Picture 201" descr="fim">
          <a:extLst>
            <a:ext uri="{FF2B5EF4-FFF2-40B4-BE49-F238E27FC236}">
              <a16:creationId xmlns:a16="http://schemas.microsoft.com/office/drawing/2014/main" xmlns="" id="{00000000-0008-0000-0000-00004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995" name="Rectangle 202" descr="smf">
          <a:extLst>
            <a:ext uri="{FF2B5EF4-FFF2-40B4-BE49-F238E27FC236}">
              <a16:creationId xmlns:a16="http://schemas.microsoft.com/office/drawing/2014/main" xmlns="" id="{00000000-0008-0000-0000-00004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4996" name="Picture 203" descr="uem">
          <a:extLst>
            <a:ext uri="{FF2B5EF4-FFF2-40B4-BE49-F238E27FC236}">
              <a16:creationId xmlns:a16="http://schemas.microsoft.com/office/drawing/2014/main" xmlns="" id="{00000000-0008-0000-0000-00004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4997" name="Picture 204" descr="fim">
          <a:extLst>
            <a:ext uri="{FF2B5EF4-FFF2-40B4-BE49-F238E27FC236}">
              <a16:creationId xmlns:a16="http://schemas.microsoft.com/office/drawing/2014/main" xmlns="" id="{00000000-0008-0000-0000-00004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4998" name="Rectangle 205" descr="smf">
          <a:extLst>
            <a:ext uri="{FF2B5EF4-FFF2-40B4-BE49-F238E27FC236}">
              <a16:creationId xmlns:a16="http://schemas.microsoft.com/office/drawing/2014/main" xmlns="" id="{00000000-0008-0000-0000-000046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4999" name="Picture 206" descr="acr">
          <a:extLst>
            <a:ext uri="{FF2B5EF4-FFF2-40B4-BE49-F238E27FC236}">
              <a16:creationId xmlns:a16="http://schemas.microsoft.com/office/drawing/2014/main" xmlns="" id="{00000000-0008-0000-0000-00004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0" name="Picture 207" descr="skanska_blue">
          <a:extLst>
            <a:ext uri="{FF2B5EF4-FFF2-40B4-BE49-F238E27FC236}">
              <a16:creationId xmlns:a16="http://schemas.microsoft.com/office/drawing/2014/main" xmlns="" id="{00000000-0008-0000-0000-00004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01" name="Picture 208" descr="uem">
          <a:extLst>
            <a:ext uri="{FF2B5EF4-FFF2-40B4-BE49-F238E27FC236}">
              <a16:creationId xmlns:a16="http://schemas.microsoft.com/office/drawing/2014/main" xmlns="" id="{00000000-0008-0000-0000-00004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02" name="Picture 209" descr="fim">
          <a:extLst>
            <a:ext uri="{FF2B5EF4-FFF2-40B4-BE49-F238E27FC236}">
              <a16:creationId xmlns:a16="http://schemas.microsoft.com/office/drawing/2014/main" xmlns="" id="{00000000-0008-0000-0000-00004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5003" name="Picture 210" descr="acr">
          <a:extLst>
            <a:ext uri="{FF2B5EF4-FFF2-40B4-BE49-F238E27FC236}">
              <a16:creationId xmlns:a16="http://schemas.microsoft.com/office/drawing/2014/main" xmlns="" id="{00000000-0008-0000-0000-00004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4" name="Picture 211" descr="skanska_blue">
          <a:extLst>
            <a:ext uri="{FF2B5EF4-FFF2-40B4-BE49-F238E27FC236}">
              <a16:creationId xmlns:a16="http://schemas.microsoft.com/office/drawing/2014/main" xmlns="" id="{00000000-0008-0000-0000-00004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05" name="Picture 212" descr="uem">
          <a:extLst>
            <a:ext uri="{FF2B5EF4-FFF2-40B4-BE49-F238E27FC236}">
              <a16:creationId xmlns:a16="http://schemas.microsoft.com/office/drawing/2014/main" xmlns="" id="{00000000-0008-0000-0000-00004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06" name="Picture 213" descr="fim">
          <a:extLst>
            <a:ext uri="{FF2B5EF4-FFF2-40B4-BE49-F238E27FC236}">
              <a16:creationId xmlns:a16="http://schemas.microsoft.com/office/drawing/2014/main" xmlns="" id="{00000000-0008-0000-0000-00004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07" name="Picture 214" descr="uem">
          <a:extLst>
            <a:ext uri="{FF2B5EF4-FFF2-40B4-BE49-F238E27FC236}">
              <a16:creationId xmlns:a16="http://schemas.microsoft.com/office/drawing/2014/main" xmlns="" id="{00000000-0008-0000-0000-00004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08" name="Picture 215" descr="fim">
          <a:extLst>
            <a:ext uri="{FF2B5EF4-FFF2-40B4-BE49-F238E27FC236}">
              <a16:creationId xmlns:a16="http://schemas.microsoft.com/office/drawing/2014/main" xmlns="" id="{00000000-0008-0000-0000-00005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09" name="Picture 216" descr="uem">
          <a:extLst>
            <a:ext uri="{FF2B5EF4-FFF2-40B4-BE49-F238E27FC236}">
              <a16:creationId xmlns:a16="http://schemas.microsoft.com/office/drawing/2014/main" xmlns="" id="{00000000-0008-0000-0000-00005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10" name="Picture 217" descr="fim">
          <a:extLst>
            <a:ext uri="{FF2B5EF4-FFF2-40B4-BE49-F238E27FC236}">
              <a16:creationId xmlns:a16="http://schemas.microsoft.com/office/drawing/2014/main" xmlns="" id="{00000000-0008-0000-0000-00005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5011" name="Rectangle 218" descr="smf">
          <a:extLst>
            <a:ext uri="{FF2B5EF4-FFF2-40B4-BE49-F238E27FC236}">
              <a16:creationId xmlns:a16="http://schemas.microsoft.com/office/drawing/2014/main" xmlns="" id="{00000000-0008-0000-0000-000053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12" name="Picture 219" descr="uem">
          <a:extLst>
            <a:ext uri="{FF2B5EF4-FFF2-40B4-BE49-F238E27FC236}">
              <a16:creationId xmlns:a16="http://schemas.microsoft.com/office/drawing/2014/main" xmlns="" id="{00000000-0008-0000-0000-00005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13" name="Picture 220" descr="fim">
          <a:extLst>
            <a:ext uri="{FF2B5EF4-FFF2-40B4-BE49-F238E27FC236}">
              <a16:creationId xmlns:a16="http://schemas.microsoft.com/office/drawing/2014/main" xmlns="" id="{00000000-0008-0000-0000-00005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5014" name="Rectangle 221" descr="smf">
          <a:extLst>
            <a:ext uri="{FF2B5EF4-FFF2-40B4-BE49-F238E27FC236}">
              <a16:creationId xmlns:a16="http://schemas.microsoft.com/office/drawing/2014/main" xmlns="" id="{00000000-0008-0000-0000-000056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15" name="Picture 222" descr="uem">
          <a:extLst>
            <a:ext uri="{FF2B5EF4-FFF2-40B4-BE49-F238E27FC236}">
              <a16:creationId xmlns:a16="http://schemas.microsoft.com/office/drawing/2014/main" xmlns="" id="{00000000-0008-0000-0000-000057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16" name="Picture 223" descr="fim">
          <a:extLst>
            <a:ext uri="{FF2B5EF4-FFF2-40B4-BE49-F238E27FC236}">
              <a16:creationId xmlns:a16="http://schemas.microsoft.com/office/drawing/2014/main" xmlns="" id="{00000000-0008-0000-0000-00005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5017" name="Rectangle 224" descr="smf">
          <a:extLst>
            <a:ext uri="{FF2B5EF4-FFF2-40B4-BE49-F238E27FC236}">
              <a16:creationId xmlns:a16="http://schemas.microsoft.com/office/drawing/2014/main" xmlns="" id="{00000000-0008-0000-0000-000059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5018" name="Picture 225" descr="acr">
          <a:extLst>
            <a:ext uri="{FF2B5EF4-FFF2-40B4-BE49-F238E27FC236}">
              <a16:creationId xmlns:a16="http://schemas.microsoft.com/office/drawing/2014/main" xmlns="" id="{00000000-0008-0000-0000-00005A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19" name="Picture 226" descr="skanska_blue">
          <a:extLst>
            <a:ext uri="{FF2B5EF4-FFF2-40B4-BE49-F238E27FC236}">
              <a16:creationId xmlns:a16="http://schemas.microsoft.com/office/drawing/2014/main" xmlns="" id="{00000000-0008-0000-0000-00005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20" name="Picture 227" descr="uem">
          <a:extLst>
            <a:ext uri="{FF2B5EF4-FFF2-40B4-BE49-F238E27FC236}">
              <a16:creationId xmlns:a16="http://schemas.microsoft.com/office/drawing/2014/main" xmlns="" id="{00000000-0008-0000-0000-00005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21" name="Picture 228" descr="fim">
          <a:extLst>
            <a:ext uri="{FF2B5EF4-FFF2-40B4-BE49-F238E27FC236}">
              <a16:creationId xmlns:a16="http://schemas.microsoft.com/office/drawing/2014/main" xmlns="" id="{00000000-0008-0000-0000-00005D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22" name="Picture 229" descr="uem">
          <a:extLst>
            <a:ext uri="{FF2B5EF4-FFF2-40B4-BE49-F238E27FC236}">
              <a16:creationId xmlns:a16="http://schemas.microsoft.com/office/drawing/2014/main" xmlns="" id="{00000000-0008-0000-0000-00005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23" name="Picture 230" descr="fim">
          <a:extLst>
            <a:ext uri="{FF2B5EF4-FFF2-40B4-BE49-F238E27FC236}">
              <a16:creationId xmlns:a16="http://schemas.microsoft.com/office/drawing/2014/main" xmlns="" id="{00000000-0008-0000-0000-00005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24" name="Picture 231" descr="uem">
          <a:extLst>
            <a:ext uri="{FF2B5EF4-FFF2-40B4-BE49-F238E27FC236}">
              <a16:creationId xmlns:a16="http://schemas.microsoft.com/office/drawing/2014/main" xmlns="" id="{00000000-0008-0000-0000-00006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25" name="Picture 232" descr="fim">
          <a:extLst>
            <a:ext uri="{FF2B5EF4-FFF2-40B4-BE49-F238E27FC236}">
              <a16:creationId xmlns:a16="http://schemas.microsoft.com/office/drawing/2014/main" xmlns="" id="{00000000-0008-0000-0000-00006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5026" name="Rectangle 233" descr="smf">
          <a:extLst>
            <a:ext uri="{FF2B5EF4-FFF2-40B4-BE49-F238E27FC236}">
              <a16:creationId xmlns:a16="http://schemas.microsoft.com/office/drawing/2014/main" xmlns="" id="{00000000-0008-0000-0000-000062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27" name="Picture 234" descr="uem">
          <a:extLst>
            <a:ext uri="{FF2B5EF4-FFF2-40B4-BE49-F238E27FC236}">
              <a16:creationId xmlns:a16="http://schemas.microsoft.com/office/drawing/2014/main" xmlns="" id="{00000000-0008-0000-0000-00006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28" name="Picture 235" descr="fim">
          <a:extLst>
            <a:ext uri="{FF2B5EF4-FFF2-40B4-BE49-F238E27FC236}">
              <a16:creationId xmlns:a16="http://schemas.microsoft.com/office/drawing/2014/main" xmlns="" id="{00000000-0008-0000-0000-000064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29" name="Picture 236" descr="uem">
          <a:extLst>
            <a:ext uri="{FF2B5EF4-FFF2-40B4-BE49-F238E27FC236}">
              <a16:creationId xmlns:a16="http://schemas.microsoft.com/office/drawing/2014/main" xmlns="" id="{00000000-0008-0000-0000-00006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30" name="Picture 237" descr="fim">
          <a:extLst>
            <a:ext uri="{FF2B5EF4-FFF2-40B4-BE49-F238E27FC236}">
              <a16:creationId xmlns:a16="http://schemas.microsoft.com/office/drawing/2014/main" xmlns="" id="{00000000-0008-0000-0000-000066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5031" name="Rectangle 238" descr="smf">
          <a:extLst>
            <a:ext uri="{FF2B5EF4-FFF2-40B4-BE49-F238E27FC236}">
              <a16:creationId xmlns:a16="http://schemas.microsoft.com/office/drawing/2014/main" xmlns="" id="{00000000-0008-0000-0000-000067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32" name="Picture 239" descr="uem">
          <a:extLst>
            <a:ext uri="{FF2B5EF4-FFF2-40B4-BE49-F238E27FC236}">
              <a16:creationId xmlns:a16="http://schemas.microsoft.com/office/drawing/2014/main" xmlns="" id="{00000000-0008-0000-0000-000068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33" name="Picture 240" descr="fim">
          <a:extLst>
            <a:ext uri="{FF2B5EF4-FFF2-40B4-BE49-F238E27FC236}">
              <a16:creationId xmlns:a16="http://schemas.microsoft.com/office/drawing/2014/main" xmlns="" id="{00000000-0008-0000-0000-000069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5034" name="Rectangle 241" descr="smf">
          <a:extLst>
            <a:ext uri="{FF2B5EF4-FFF2-40B4-BE49-F238E27FC236}">
              <a16:creationId xmlns:a16="http://schemas.microsoft.com/office/drawing/2014/main" xmlns="" id="{00000000-0008-0000-0000-00006A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35" name="Picture 242" descr="uem">
          <a:extLst>
            <a:ext uri="{FF2B5EF4-FFF2-40B4-BE49-F238E27FC236}">
              <a16:creationId xmlns:a16="http://schemas.microsoft.com/office/drawing/2014/main" xmlns="" id="{00000000-0008-0000-0000-00006B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36" name="Picture 243" descr="fim">
          <a:extLst>
            <a:ext uri="{FF2B5EF4-FFF2-40B4-BE49-F238E27FC236}">
              <a16:creationId xmlns:a16="http://schemas.microsoft.com/office/drawing/2014/main" xmlns="" id="{00000000-0008-0000-0000-00006C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5037" name="Rectangle 244" descr="smf">
          <a:extLst>
            <a:ext uri="{FF2B5EF4-FFF2-40B4-BE49-F238E27FC236}">
              <a16:creationId xmlns:a16="http://schemas.microsoft.com/office/drawing/2014/main" xmlns="" id="{00000000-0008-0000-0000-00006D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352425</xdr:colOff>
      <xdr:row>0</xdr:row>
      <xdr:rowOff>0</xdr:rowOff>
    </xdr:from>
    <xdr:to>
      <xdr:col>19</xdr:col>
      <xdr:colOff>447675</xdr:colOff>
      <xdr:row>0</xdr:row>
      <xdr:rowOff>0</xdr:rowOff>
    </xdr:to>
    <xdr:pic>
      <xdr:nvPicPr>
        <xdr:cNvPr id="125038" name="Picture 245" descr="acr">
          <a:extLst>
            <a:ext uri="{FF2B5EF4-FFF2-40B4-BE49-F238E27FC236}">
              <a16:creationId xmlns:a16="http://schemas.microsoft.com/office/drawing/2014/main" xmlns="" id="{00000000-0008-0000-0000-00006E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39" name="Picture 246" descr="skanska_blue">
          <a:extLst>
            <a:ext uri="{FF2B5EF4-FFF2-40B4-BE49-F238E27FC236}">
              <a16:creationId xmlns:a16="http://schemas.microsoft.com/office/drawing/2014/main" xmlns="" id="{00000000-0008-0000-0000-00006F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40" name="Picture 247" descr="uem">
          <a:extLst>
            <a:ext uri="{FF2B5EF4-FFF2-40B4-BE49-F238E27FC236}">
              <a16:creationId xmlns:a16="http://schemas.microsoft.com/office/drawing/2014/main" xmlns="" id="{00000000-0008-0000-0000-000070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0</xdr:colOff>
      <xdr:row>0</xdr:row>
      <xdr:rowOff>0</xdr:rowOff>
    </xdr:from>
    <xdr:to>
      <xdr:col>24</xdr:col>
      <xdr:colOff>152400</xdr:colOff>
      <xdr:row>0</xdr:row>
      <xdr:rowOff>0</xdr:rowOff>
    </xdr:to>
    <xdr:pic>
      <xdr:nvPicPr>
        <xdr:cNvPr id="125041" name="Picture 248" descr="fim">
          <a:extLst>
            <a:ext uri="{FF2B5EF4-FFF2-40B4-BE49-F238E27FC236}">
              <a16:creationId xmlns:a16="http://schemas.microsoft.com/office/drawing/2014/main" xmlns="" id="{00000000-0008-0000-0000-000071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161925</xdr:colOff>
      <xdr:row>0</xdr:row>
      <xdr:rowOff>0</xdr:rowOff>
    </xdr:from>
    <xdr:to>
      <xdr:col>25</xdr:col>
      <xdr:colOff>161925</xdr:colOff>
      <xdr:row>0</xdr:row>
      <xdr:rowOff>0</xdr:rowOff>
    </xdr:to>
    <xdr:pic>
      <xdr:nvPicPr>
        <xdr:cNvPr id="125042" name="Picture 249" descr="FIM_Home_Logo">
          <a:extLst>
            <a:ext uri="{FF2B5EF4-FFF2-40B4-BE49-F238E27FC236}">
              <a16:creationId xmlns:a16="http://schemas.microsoft.com/office/drawing/2014/main" xmlns="" id="{00000000-0008-0000-0000-000072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200025</xdr:colOff>
      <xdr:row>0</xdr:row>
      <xdr:rowOff>0</xdr:rowOff>
    </xdr:from>
    <xdr:to>
      <xdr:col>21</xdr:col>
      <xdr:colOff>9525</xdr:colOff>
      <xdr:row>0</xdr:row>
      <xdr:rowOff>0</xdr:rowOff>
    </xdr:to>
    <xdr:pic>
      <xdr:nvPicPr>
        <xdr:cNvPr id="125043" name="Picture 253" descr="uem">
          <a:extLst>
            <a:ext uri="{FF2B5EF4-FFF2-40B4-BE49-F238E27FC236}">
              <a16:creationId xmlns:a16="http://schemas.microsoft.com/office/drawing/2014/main" xmlns="" id="{00000000-0008-0000-0000-000073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209550</xdr:colOff>
      <xdr:row>0</xdr:row>
      <xdr:rowOff>0</xdr:rowOff>
    </xdr:from>
    <xdr:to>
      <xdr:col>20</xdr:col>
      <xdr:colOff>133350</xdr:colOff>
      <xdr:row>0</xdr:row>
      <xdr:rowOff>0</xdr:rowOff>
    </xdr:to>
    <xdr:sp macro="" textlink="">
      <xdr:nvSpPr>
        <xdr:cNvPr id="125044" name="Rectangle 254" descr="smf">
          <a:extLst>
            <a:ext uri="{FF2B5EF4-FFF2-40B4-BE49-F238E27FC236}">
              <a16:creationId xmlns:a16="http://schemas.microsoft.com/office/drawing/2014/main" xmlns="" id="{00000000-0008-0000-0000-000074E80100}"/>
            </a:ext>
          </a:extLst>
        </xdr:cNvPr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161925</xdr:colOff>
      <xdr:row>0</xdr:row>
      <xdr:rowOff>0</xdr:rowOff>
    </xdr:from>
    <xdr:to>
      <xdr:col>25</xdr:col>
      <xdr:colOff>161925</xdr:colOff>
      <xdr:row>0</xdr:row>
      <xdr:rowOff>0</xdr:rowOff>
    </xdr:to>
    <xdr:pic>
      <xdr:nvPicPr>
        <xdr:cNvPr id="125045" name="Picture 255" descr="FIM_Home_Logo">
          <a:extLst>
            <a:ext uri="{FF2B5EF4-FFF2-40B4-BE49-F238E27FC236}">
              <a16:creationId xmlns:a16="http://schemas.microsoft.com/office/drawing/2014/main" xmlns="" id="{00000000-0008-0000-0000-000075E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209550</xdr:rowOff>
    </xdr:from>
    <xdr:to>
      <xdr:col>2</xdr:col>
      <xdr:colOff>1047750</xdr:colOff>
      <xdr:row>1</xdr:row>
      <xdr:rowOff>314325</xdr:rowOff>
    </xdr:to>
    <xdr:pic>
      <xdr:nvPicPr>
        <xdr:cNvPr id="125049" name="Obrázek 229" descr="Trial logo.JPG">
          <a:extLst>
            <a:ext uri="{FF2B5EF4-FFF2-40B4-BE49-F238E27FC236}">
              <a16:creationId xmlns:a16="http://schemas.microsoft.com/office/drawing/2014/main" xmlns="" id="{00000000-0008-0000-0000-000079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14550" y="209550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381001</xdr:colOff>
      <xdr:row>0</xdr:row>
      <xdr:rowOff>295275</xdr:rowOff>
    </xdr:from>
    <xdr:to>
      <xdr:col>22</xdr:col>
      <xdr:colOff>180976</xdr:colOff>
      <xdr:row>1</xdr:row>
      <xdr:rowOff>419100</xdr:rowOff>
    </xdr:to>
    <xdr:sp macro="" textlink="">
      <xdr:nvSpPr>
        <xdr:cNvPr id="125051" name="Rectangle 2" descr="smf">
          <a:extLst>
            <a:ext uri="{FF2B5EF4-FFF2-40B4-BE49-F238E27FC236}">
              <a16:creationId xmlns:a16="http://schemas.microsoft.com/office/drawing/2014/main" xmlns="" id="{00000000-0008-0000-0000-00007BE80100}"/>
            </a:ext>
          </a:extLst>
        </xdr:cNvPr>
        <xdr:cNvSpPr>
          <a:spLocks noChangeArrowheads="1"/>
        </xdr:cNvSpPr>
      </xdr:nvSpPr>
      <xdr:spPr bwMode="auto">
        <a:xfrm>
          <a:off x="8143876" y="295275"/>
          <a:ext cx="1181100" cy="704850"/>
        </a:xfrm>
        <a:prstGeom prst="rect">
          <a:avLst/>
        </a:prstGeom>
        <a:blipFill dpi="0" rotWithShape="0">
          <a:blip xmlns:r="http://schemas.openxmlformats.org/officeDocument/2006/relationships" r:embed="rId5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276225</xdr:rowOff>
    </xdr:from>
    <xdr:to>
      <xdr:col>1</xdr:col>
      <xdr:colOff>238125</xdr:colOff>
      <xdr:row>1</xdr:row>
      <xdr:rowOff>314325</xdr:rowOff>
    </xdr:to>
    <xdr:pic>
      <xdr:nvPicPr>
        <xdr:cNvPr id="125053" name="Obrázek 9" descr="fenix logo 77kb.JPG">
          <a:extLst>
            <a:ext uri="{FF2B5EF4-FFF2-40B4-BE49-F238E27FC236}">
              <a16:creationId xmlns:a16="http://schemas.microsoft.com/office/drawing/2014/main" xmlns="" id="{00000000-0008-0000-0000-00007D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276225"/>
          <a:ext cx="7715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333375</xdr:rowOff>
    </xdr:to>
    <xdr:pic>
      <xdr:nvPicPr>
        <xdr:cNvPr id="125054" name="Obrázek 10" descr="Trial logo.JPG">
          <a:extLst>
            <a:ext uri="{FF2B5EF4-FFF2-40B4-BE49-F238E27FC236}">
              <a16:creationId xmlns:a16="http://schemas.microsoft.com/office/drawing/2014/main" xmlns="" id="{00000000-0008-0000-0000-00007EE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14550" y="219075"/>
          <a:ext cx="762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438150</xdr:colOff>
      <xdr:row>0</xdr:row>
      <xdr:rowOff>247650</xdr:rowOff>
    </xdr:from>
    <xdr:to>
      <xdr:col>22</xdr:col>
      <xdr:colOff>19050</xdr:colOff>
      <xdr:row>1</xdr:row>
      <xdr:rowOff>371475</xdr:rowOff>
    </xdr:to>
    <xdr:sp macro="" textlink="">
      <xdr:nvSpPr>
        <xdr:cNvPr id="112806" name="Rectangle 2" descr="smf">
          <a:extLst>
            <a:ext uri="{FF2B5EF4-FFF2-40B4-BE49-F238E27FC236}">
              <a16:creationId xmlns:a16="http://schemas.microsoft.com/office/drawing/2014/main" xmlns="" id="{00000000-0008-0000-0100-0000A6B80100}"/>
            </a:ext>
          </a:extLst>
        </xdr:cNvPr>
        <xdr:cNvSpPr>
          <a:spLocks noChangeArrowheads="1"/>
        </xdr:cNvSpPr>
      </xdr:nvSpPr>
      <xdr:spPr bwMode="auto">
        <a:xfrm>
          <a:off x="8181975" y="247650"/>
          <a:ext cx="100012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2808" name="Obrázek 9" descr="fenix logo 77kb.JPG">
          <a:extLst>
            <a:ext uri="{FF2B5EF4-FFF2-40B4-BE49-F238E27FC236}">
              <a16:creationId xmlns:a16="http://schemas.microsoft.com/office/drawing/2014/main" xmlns="" id="{00000000-0008-0000-0100-0000A8B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2809" name="Obrázek 10" descr="Trial logo.JPG">
          <a:extLst>
            <a:ext uri="{FF2B5EF4-FFF2-40B4-BE49-F238E27FC236}">
              <a16:creationId xmlns:a16="http://schemas.microsoft.com/office/drawing/2014/main" xmlns="" id="{00000000-0008-0000-0100-0000A9B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504825</xdr:colOff>
      <xdr:row>0</xdr:row>
      <xdr:rowOff>295275</xdr:rowOff>
    </xdr:from>
    <xdr:to>
      <xdr:col>22</xdr:col>
      <xdr:colOff>152400</xdr:colOff>
      <xdr:row>1</xdr:row>
      <xdr:rowOff>419100</xdr:rowOff>
    </xdr:to>
    <xdr:sp macro="" textlink="">
      <xdr:nvSpPr>
        <xdr:cNvPr id="113830" name="Rectangle 2" descr="smf">
          <a:extLst>
            <a:ext uri="{FF2B5EF4-FFF2-40B4-BE49-F238E27FC236}">
              <a16:creationId xmlns:a16="http://schemas.microsoft.com/office/drawing/2014/main" xmlns="" id="{00000000-0008-0000-0200-0000A6BC0100}"/>
            </a:ext>
          </a:extLst>
        </xdr:cNvPr>
        <xdr:cNvSpPr>
          <a:spLocks noChangeArrowheads="1"/>
        </xdr:cNvSpPr>
      </xdr:nvSpPr>
      <xdr:spPr bwMode="auto">
        <a:xfrm>
          <a:off x="8315325" y="295275"/>
          <a:ext cx="105727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3832" name="Obrázek 4" descr="fenix logo 77kb.JPG">
          <a:extLst>
            <a:ext uri="{FF2B5EF4-FFF2-40B4-BE49-F238E27FC236}">
              <a16:creationId xmlns:a16="http://schemas.microsoft.com/office/drawing/2014/main" xmlns="" id="{00000000-0008-0000-0200-0000A8B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3833" name="Obrázek 5" descr="Trial logo.JPG">
          <a:extLst>
            <a:ext uri="{FF2B5EF4-FFF2-40B4-BE49-F238E27FC236}">
              <a16:creationId xmlns:a16="http://schemas.microsoft.com/office/drawing/2014/main" xmlns="" id="{00000000-0008-0000-0200-0000A9B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0</xdr:row>
      <xdr:rowOff>238125</xdr:rowOff>
    </xdr:from>
    <xdr:to>
      <xdr:col>23</xdr:col>
      <xdr:colOff>66675</xdr:colOff>
      <xdr:row>1</xdr:row>
      <xdr:rowOff>428625</xdr:rowOff>
    </xdr:to>
    <xdr:sp macro="" textlink="">
      <xdr:nvSpPr>
        <xdr:cNvPr id="114854" name="Rectangle 2" descr="smf">
          <a:extLst>
            <a:ext uri="{FF2B5EF4-FFF2-40B4-BE49-F238E27FC236}">
              <a16:creationId xmlns:a16="http://schemas.microsoft.com/office/drawing/2014/main" xmlns="" id="{00000000-0008-0000-0300-0000A6C00100}"/>
            </a:ext>
          </a:extLst>
        </xdr:cNvPr>
        <xdr:cNvSpPr>
          <a:spLocks noChangeArrowheads="1"/>
        </xdr:cNvSpPr>
      </xdr:nvSpPr>
      <xdr:spPr bwMode="auto">
        <a:xfrm>
          <a:off x="8515350" y="238125"/>
          <a:ext cx="1152525" cy="61912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4856" name="Obrázek 4" descr="fenix logo 77kb.JPG">
          <a:extLst>
            <a:ext uri="{FF2B5EF4-FFF2-40B4-BE49-F238E27FC236}">
              <a16:creationId xmlns:a16="http://schemas.microsoft.com/office/drawing/2014/main" xmlns="" id="{00000000-0008-0000-0300-0000A8C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4857" name="Obrázek 5" descr="Trial logo.JPG">
          <a:extLst>
            <a:ext uri="{FF2B5EF4-FFF2-40B4-BE49-F238E27FC236}">
              <a16:creationId xmlns:a16="http://schemas.microsoft.com/office/drawing/2014/main" xmlns="" id="{00000000-0008-0000-0300-0000A9C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63874</xdr:colOff>
      <xdr:row>0</xdr:row>
      <xdr:rowOff>188259</xdr:rowOff>
    </xdr:from>
    <xdr:to>
      <xdr:col>22</xdr:col>
      <xdr:colOff>290232</xdr:colOff>
      <xdr:row>1</xdr:row>
      <xdr:rowOff>437029</xdr:rowOff>
    </xdr:to>
    <xdr:sp macro="" textlink="">
      <xdr:nvSpPr>
        <xdr:cNvPr id="3" name="Rectangle 2" descr="smf">
          <a:extLst>
            <a:ext uri="{FF2B5EF4-FFF2-40B4-BE49-F238E27FC236}">
              <a16:creationId xmlns:a16="http://schemas.microsoft.com/office/drawing/2014/main" xmlns="" id="{F4786904-DE7B-4DA3-8599-6972E69531E5}"/>
            </a:ext>
          </a:extLst>
        </xdr:cNvPr>
        <xdr:cNvSpPr>
          <a:spLocks noChangeArrowheads="1"/>
        </xdr:cNvSpPr>
      </xdr:nvSpPr>
      <xdr:spPr bwMode="auto">
        <a:xfrm>
          <a:off x="8434668" y="188259"/>
          <a:ext cx="1111623" cy="674594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487680</xdr:rowOff>
    </xdr:to>
    <xdr:pic>
      <xdr:nvPicPr>
        <xdr:cNvPr id="5" name="Obrázek 4" descr="fenix logo 77kb.JPG">
          <a:extLst>
            <a:ext uri="{FF2B5EF4-FFF2-40B4-BE49-F238E27FC236}">
              <a16:creationId xmlns:a16="http://schemas.microsoft.com/office/drawing/2014/main" xmlns="" id="{FC3EA505-673F-4BB0-ABE7-0654C1D4E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2</xdr:row>
      <xdr:rowOff>0</xdr:rowOff>
    </xdr:to>
    <xdr:pic>
      <xdr:nvPicPr>
        <xdr:cNvPr id="6" name="Obrázek 5" descr="Trial logo.JPG">
          <a:extLst>
            <a:ext uri="{FF2B5EF4-FFF2-40B4-BE49-F238E27FC236}">
              <a16:creationId xmlns:a16="http://schemas.microsoft.com/office/drawing/2014/main" xmlns="" id="{B3741FDC-4EB7-472A-A71E-76D8469A1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52650" y="219075"/>
          <a:ext cx="762000" cy="86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533400</xdr:colOff>
      <xdr:row>0</xdr:row>
      <xdr:rowOff>219075</xdr:rowOff>
    </xdr:from>
    <xdr:to>
      <xdr:col>22</xdr:col>
      <xdr:colOff>180975</xdr:colOff>
      <xdr:row>1</xdr:row>
      <xdr:rowOff>342900</xdr:rowOff>
    </xdr:to>
    <xdr:sp macro="" textlink="">
      <xdr:nvSpPr>
        <xdr:cNvPr id="115878" name="Rectangle 2" descr="smf">
          <a:extLst>
            <a:ext uri="{FF2B5EF4-FFF2-40B4-BE49-F238E27FC236}">
              <a16:creationId xmlns:a16="http://schemas.microsoft.com/office/drawing/2014/main" xmlns="" id="{00000000-0008-0000-0400-0000A6C40100}"/>
            </a:ext>
          </a:extLst>
        </xdr:cNvPr>
        <xdr:cNvSpPr>
          <a:spLocks noChangeArrowheads="1"/>
        </xdr:cNvSpPr>
      </xdr:nvSpPr>
      <xdr:spPr bwMode="auto">
        <a:xfrm>
          <a:off x="8343900" y="219075"/>
          <a:ext cx="108585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5880" name="Obrázek 4" descr="fenix logo 77kb.JPG">
          <a:extLst>
            <a:ext uri="{FF2B5EF4-FFF2-40B4-BE49-F238E27FC236}">
              <a16:creationId xmlns:a16="http://schemas.microsoft.com/office/drawing/2014/main" xmlns="" id="{00000000-0008-0000-0400-0000A8C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5881" name="Obrázek 5" descr="Trial logo.JPG">
          <a:extLst>
            <a:ext uri="{FF2B5EF4-FFF2-40B4-BE49-F238E27FC236}">
              <a16:creationId xmlns:a16="http://schemas.microsoft.com/office/drawing/2014/main" xmlns="" id="{00000000-0008-0000-0400-0000A9C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531019</xdr:colOff>
      <xdr:row>0</xdr:row>
      <xdr:rowOff>207169</xdr:rowOff>
    </xdr:from>
    <xdr:to>
      <xdr:col>22</xdr:col>
      <xdr:colOff>169069</xdr:colOff>
      <xdr:row>1</xdr:row>
      <xdr:rowOff>476249</xdr:rowOff>
    </xdr:to>
    <xdr:sp macro="" textlink="">
      <xdr:nvSpPr>
        <xdr:cNvPr id="116902" name="Rectangle 2" descr="smf">
          <a:extLst>
            <a:ext uri="{FF2B5EF4-FFF2-40B4-BE49-F238E27FC236}">
              <a16:creationId xmlns:a16="http://schemas.microsoft.com/office/drawing/2014/main" xmlns="" id="{00000000-0008-0000-0500-0000A6C80100}"/>
            </a:ext>
          </a:extLst>
        </xdr:cNvPr>
        <xdr:cNvSpPr>
          <a:spLocks noChangeArrowheads="1"/>
        </xdr:cNvSpPr>
      </xdr:nvSpPr>
      <xdr:spPr bwMode="auto">
        <a:xfrm>
          <a:off x="8317707" y="207169"/>
          <a:ext cx="1162050" cy="69770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6904" name="Obrázek 4" descr="fenix logo 77kb.JPG">
          <a:extLst>
            <a:ext uri="{FF2B5EF4-FFF2-40B4-BE49-F238E27FC236}">
              <a16:creationId xmlns:a16="http://schemas.microsoft.com/office/drawing/2014/main" xmlns="" id="{00000000-0008-0000-0500-0000A8C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6905" name="Obrázek 5" descr="Trial logo.JPG">
          <a:extLst>
            <a:ext uri="{FF2B5EF4-FFF2-40B4-BE49-F238E27FC236}">
              <a16:creationId xmlns:a16="http://schemas.microsoft.com/office/drawing/2014/main" xmlns="" id="{00000000-0008-0000-0500-0000A9C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483395</xdr:colOff>
      <xdr:row>0</xdr:row>
      <xdr:rowOff>242887</xdr:rowOff>
    </xdr:from>
    <xdr:to>
      <xdr:col>22</xdr:col>
      <xdr:colOff>133351</xdr:colOff>
      <xdr:row>1</xdr:row>
      <xdr:rowOff>366712</xdr:rowOff>
    </xdr:to>
    <xdr:sp macro="" textlink="">
      <xdr:nvSpPr>
        <xdr:cNvPr id="3" name="Rectangle 2" descr="smf">
          <a:extLst>
            <a:ext uri="{FF2B5EF4-FFF2-40B4-BE49-F238E27FC236}">
              <a16:creationId xmlns:a16="http://schemas.microsoft.com/office/drawing/2014/main" xmlns="" id="{A3977A2C-19D3-455E-90FB-40804EBC78A8}"/>
            </a:ext>
          </a:extLst>
        </xdr:cNvPr>
        <xdr:cNvSpPr>
          <a:spLocks noChangeArrowheads="1"/>
        </xdr:cNvSpPr>
      </xdr:nvSpPr>
      <xdr:spPr bwMode="auto">
        <a:xfrm>
          <a:off x="8258176" y="242887"/>
          <a:ext cx="1126331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0</xdr:row>
      <xdr:rowOff>238125</xdr:rowOff>
    </xdr:from>
    <xdr:to>
      <xdr:col>1</xdr:col>
      <xdr:colOff>152401</xdr:colOff>
      <xdr:row>1</xdr:row>
      <xdr:rowOff>571500</xdr:rowOff>
    </xdr:to>
    <xdr:pic>
      <xdr:nvPicPr>
        <xdr:cNvPr id="5" name="Obrázek 4" descr="fenix logo 77kb.JPG">
          <a:extLst>
            <a:ext uri="{FF2B5EF4-FFF2-40B4-BE49-F238E27FC236}">
              <a16:creationId xmlns:a16="http://schemas.microsoft.com/office/drawing/2014/main" xmlns="" id="{B7D326D5-EC6F-4101-9764-67E6C5F6C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2381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495300</xdr:rowOff>
    </xdr:to>
    <xdr:pic>
      <xdr:nvPicPr>
        <xdr:cNvPr id="6" name="Obrázek 5" descr="Trial logo.JPG">
          <a:extLst>
            <a:ext uri="{FF2B5EF4-FFF2-40B4-BE49-F238E27FC236}">
              <a16:creationId xmlns:a16="http://schemas.microsoft.com/office/drawing/2014/main" xmlns="" id="{2E1A331E-0431-46CA-A929-1AEDE0D69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52650" y="219075"/>
          <a:ext cx="762000" cy="702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200025</xdr:colOff>
      <xdr:row>0</xdr:row>
      <xdr:rowOff>285750</xdr:rowOff>
    </xdr:from>
    <xdr:to>
      <xdr:col>22</xdr:col>
      <xdr:colOff>9525</xdr:colOff>
      <xdr:row>1</xdr:row>
      <xdr:rowOff>352425</xdr:rowOff>
    </xdr:to>
    <xdr:pic>
      <xdr:nvPicPr>
        <xdr:cNvPr id="12" name="Picture 1" descr="uem">
          <a:extLst>
            <a:ext uri="{FF2B5EF4-FFF2-40B4-BE49-F238E27FC236}">
              <a16:creationId xmlns:a16="http://schemas.microsoft.com/office/drawing/2014/main" xmlns="" id="{5C03CACE-3C8C-4C5E-8104-25246897D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0645" y="285750"/>
          <a:ext cx="419100" cy="493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266700</xdr:rowOff>
    </xdr:from>
    <xdr:to>
      <xdr:col>21</xdr:col>
      <xdr:colOff>133350</xdr:colOff>
      <xdr:row>1</xdr:row>
      <xdr:rowOff>390525</xdr:rowOff>
    </xdr:to>
    <xdr:sp macro="" textlink="">
      <xdr:nvSpPr>
        <xdr:cNvPr id="13" name="Rectangle 2" descr="smf">
          <a:extLst>
            <a:ext uri="{FF2B5EF4-FFF2-40B4-BE49-F238E27FC236}">
              <a16:creationId xmlns:a16="http://schemas.microsoft.com/office/drawing/2014/main" xmlns="" id="{BFE91AE3-739B-40CF-B53D-3D55D665FADA}"/>
            </a:ext>
          </a:extLst>
        </xdr:cNvPr>
        <xdr:cNvSpPr>
          <a:spLocks noChangeArrowheads="1"/>
        </xdr:cNvSpPr>
      </xdr:nvSpPr>
      <xdr:spPr bwMode="auto">
        <a:xfrm>
          <a:off x="7829550" y="266700"/>
          <a:ext cx="1074420" cy="550545"/>
        </a:xfrm>
        <a:prstGeom prst="rect">
          <a:avLst/>
        </a:prstGeom>
        <a:blipFill dpi="0" rotWithShape="0">
          <a:blip xmlns:r="http://schemas.openxmlformats.org/officeDocument/2006/relationships" r:embed="rId2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0</xdr:row>
      <xdr:rowOff>228600</xdr:rowOff>
    </xdr:from>
    <xdr:to>
      <xdr:col>26</xdr:col>
      <xdr:colOff>161925</xdr:colOff>
      <xdr:row>1</xdr:row>
      <xdr:rowOff>390525</xdr:rowOff>
    </xdr:to>
    <xdr:pic>
      <xdr:nvPicPr>
        <xdr:cNvPr id="14" name="Picture 3" descr="FIM_Home_Logo">
          <a:extLst>
            <a:ext uri="{FF2B5EF4-FFF2-40B4-BE49-F238E27FC236}">
              <a16:creationId xmlns:a16="http://schemas.microsoft.com/office/drawing/2014/main" xmlns="" id="{C7AD66D6-B0DE-4F5B-AF78-BE85F4A25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42145" y="228600"/>
          <a:ext cx="1097280" cy="588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Normal="50" workbookViewId="0">
      <selection activeCell="D1" sqref="D1:R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8.42578125" customWidth="1"/>
    <col min="20" max="20" width="7.42578125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</cols>
  <sheetData>
    <row r="1" spans="1:28" ht="45.75" customHeight="1" x14ac:dyDescent="0.65">
      <c r="A1" s="255" t="s">
        <v>20</v>
      </c>
      <c r="B1" s="256"/>
      <c r="C1" s="257"/>
      <c r="D1" s="272" t="s">
        <v>82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78"/>
      <c r="T1" s="78"/>
      <c r="U1" s="78"/>
      <c r="V1" s="78"/>
      <c r="W1" s="78"/>
      <c r="X1" s="78"/>
      <c r="Y1" s="78"/>
      <c r="Z1" s="78"/>
      <c r="AA1" s="264" t="s">
        <v>12</v>
      </c>
      <c r="AB1" s="265"/>
    </row>
    <row r="2" spans="1:28" ht="53.25" customHeight="1" thickBot="1" x14ac:dyDescent="0.45">
      <c r="A2" s="258"/>
      <c r="B2" s="259"/>
      <c r="C2" s="260"/>
      <c r="D2" s="274" t="s">
        <v>17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79"/>
      <c r="T2" s="79"/>
      <c r="U2" s="79"/>
      <c r="V2" s="79"/>
      <c r="W2" s="79"/>
      <c r="X2" s="79"/>
      <c r="Y2" s="79"/>
      <c r="Z2" s="79"/>
      <c r="AA2" s="266"/>
      <c r="AB2" s="267"/>
    </row>
    <row r="3" spans="1:28" ht="30" customHeight="1" x14ac:dyDescent="0.6">
      <c r="A3" s="268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70" t="s">
        <v>194</v>
      </c>
      <c r="AB3" s="271"/>
    </row>
    <row r="4" spans="1:28" ht="15" x14ac:dyDescent="0.2">
      <c r="A4" s="4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0"/>
      <c r="V4" s="8"/>
      <c r="W4" s="8"/>
      <c r="X4" s="8"/>
      <c r="Y4" s="8"/>
      <c r="Z4" s="7"/>
      <c r="AA4" s="8"/>
      <c r="AB4" s="9"/>
    </row>
    <row r="5" spans="1:28" ht="16.5" thickBot="1" x14ac:dyDescent="0.3">
      <c r="A5" s="10"/>
      <c r="B5" s="11"/>
      <c r="C5" s="12"/>
      <c r="D5" s="12"/>
      <c r="E5" s="13"/>
      <c r="F5" s="13"/>
      <c r="G5" s="13"/>
      <c r="H5" s="13"/>
      <c r="I5" s="13" t="s">
        <v>16</v>
      </c>
      <c r="J5" s="13"/>
      <c r="K5" s="13"/>
      <c r="L5" s="13"/>
      <c r="M5" s="13"/>
      <c r="N5" s="13"/>
      <c r="O5" s="14"/>
      <c r="P5" s="13"/>
      <c r="Q5" s="13"/>
      <c r="R5" s="13"/>
      <c r="S5" s="15"/>
      <c r="T5" s="15"/>
      <c r="U5" s="16">
        <v>41069</v>
      </c>
      <c r="V5" s="17"/>
      <c r="W5" s="17"/>
      <c r="X5" s="17"/>
      <c r="Y5" s="15"/>
      <c r="Z5" s="18"/>
      <c r="AA5" s="19"/>
      <c r="AB5" s="20"/>
    </row>
    <row r="6" spans="1:28" ht="15" x14ac:dyDescent="0.25">
      <c r="A6" s="99" t="s">
        <v>186</v>
      </c>
      <c r="B6" s="65" t="s">
        <v>14</v>
      </c>
      <c r="C6" s="66"/>
      <c r="D6" s="67" t="s">
        <v>19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 t="s">
        <v>0</v>
      </c>
      <c r="T6" s="24" t="s">
        <v>185</v>
      </c>
      <c r="U6" s="25"/>
      <c r="V6" s="26" t="s">
        <v>9</v>
      </c>
      <c r="W6" s="27"/>
      <c r="X6" s="27"/>
      <c r="Y6" s="28"/>
      <c r="Z6" s="28"/>
      <c r="AA6" s="28"/>
      <c r="AB6" s="29"/>
    </row>
    <row r="7" spans="1:28" ht="15.75" thickBot="1" x14ac:dyDescent="0.3">
      <c r="A7" s="81" t="s">
        <v>4</v>
      </c>
      <c r="B7" s="96" t="s">
        <v>15</v>
      </c>
      <c r="C7" s="97"/>
      <c r="D7" s="98" t="s">
        <v>18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1" t="s">
        <v>7</v>
      </c>
      <c r="T7" s="31" t="s">
        <v>1</v>
      </c>
      <c r="U7" s="32" t="s">
        <v>8</v>
      </c>
      <c r="V7" s="33">
        <v>0</v>
      </c>
      <c r="W7" s="34">
        <v>1</v>
      </c>
      <c r="X7" s="34">
        <v>2</v>
      </c>
      <c r="Y7" s="34">
        <v>3</v>
      </c>
      <c r="Z7" s="34">
        <v>5</v>
      </c>
      <c r="AA7" s="35" t="s">
        <v>2</v>
      </c>
      <c r="AB7" s="36">
        <v>20</v>
      </c>
    </row>
    <row r="8" spans="1:28" ht="15.75" thickBot="1" x14ac:dyDescent="0.3">
      <c r="A8" s="82"/>
      <c r="B8" s="86"/>
      <c r="C8" s="87"/>
      <c r="D8" s="88"/>
      <c r="E8" s="71">
        <v>0</v>
      </c>
      <c r="F8" s="57">
        <v>1</v>
      </c>
      <c r="G8" s="71">
        <v>0</v>
      </c>
      <c r="H8" s="57">
        <v>1</v>
      </c>
      <c r="I8" s="71">
        <v>0</v>
      </c>
      <c r="J8" s="57">
        <v>0</v>
      </c>
      <c r="K8" s="71">
        <v>0</v>
      </c>
      <c r="L8" s="57">
        <v>0</v>
      </c>
      <c r="M8" s="71">
        <v>0</v>
      </c>
      <c r="N8" s="57">
        <v>3</v>
      </c>
      <c r="O8" s="57"/>
      <c r="P8" s="57"/>
      <c r="Q8" s="57"/>
      <c r="R8" s="57"/>
      <c r="S8" s="58">
        <f t="shared" ref="S8:S27" si="0">IF(E8="","",SUM(E8:R8)+(COUNTIF(E8:R8,"5*")*5))</f>
        <v>5</v>
      </c>
      <c r="T8" s="261">
        <v>3</v>
      </c>
      <c r="U8" s="184">
        <f>SUM(S8:S11)</f>
        <v>22</v>
      </c>
      <c r="V8" s="48">
        <f>COUNTIF($E8:$R8,0)+COUNTIF($E9:$R9,0)+COUNTIF($E10:$R10,0)+COUNTIF($E11:$R11,0)</f>
        <v>20</v>
      </c>
      <c r="W8" s="48">
        <f>COUNTIF($E8:$R8,1)+COUNTIF($E9:$R9,1)+COUNTIF($E10:$R10,1)+COUNTIF($E11:$R11,1)</f>
        <v>6</v>
      </c>
      <c r="X8" s="48">
        <f>COUNTIF($E8:$R8,2)+COUNTIF($E9:$R9,2)+COUNTIF($E10:$R10,2)+COUNTIF($E11:$R11,2)</f>
        <v>0</v>
      </c>
      <c r="Y8" s="48">
        <f>COUNTIF($E8:$R8,3)+COUNTIF($E9:$R9,3)+COUNTIF($E10:$R10,3)+COUNTIF($E11:$R11,3)</f>
        <v>2</v>
      </c>
      <c r="Z8" s="48">
        <f>COUNTIF($E8:$R8,5)+COUNTIF($E9:$R9,5)+COUNTIF($E10:$R10,5)+COUNTIF($E11:$R11,5)</f>
        <v>2</v>
      </c>
      <c r="AA8" s="49">
        <f>COUNTIF($E8:$R8,"5*")+COUNTIF($E9:$R9,"5*")+COUNTIF($E10:$R10,"5*")</f>
        <v>0</v>
      </c>
      <c r="AB8" s="101">
        <f>COUNTIF($E8:$R8,20)+COUNTIF($E9:$R9,20)+COUNTIF($E10:$R10,20)</f>
        <v>0</v>
      </c>
    </row>
    <row r="9" spans="1:28" ht="15.75" thickBot="1" x14ac:dyDescent="0.3">
      <c r="A9" s="83">
        <v>1</v>
      </c>
      <c r="B9" s="111" t="s">
        <v>83</v>
      </c>
      <c r="C9" s="112" t="s">
        <v>84</v>
      </c>
      <c r="D9" s="91" t="s">
        <v>68</v>
      </c>
      <c r="E9" s="71">
        <v>0</v>
      </c>
      <c r="F9" s="57">
        <v>0</v>
      </c>
      <c r="G9" s="71">
        <v>1</v>
      </c>
      <c r="H9" s="57">
        <v>1</v>
      </c>
      <c r="I9" s="71">
        <v>5</v>
      </c>
      <c r="J9" s="57">
        <v>0</v>
      </c>
      <c r="K9" s="71">
        <v>5</v>
      </c>
      <c r="L9" s="57">
        <v>0</v>
      </c>
      <c r="M9" s="71">
        <v>0</v>
      </c>
      <c r="N9" s="57">
        <v>3</v>
      </c>
      <c r="O9" s="51"/>
      <c r="P9" s="51"/>
      <c r="Q9" s="51"/>
      <c r="R9" s="51"/>
      <c r="S9" s="52">
        <f t="shared" si="0"/>
        <v>15</v>
      </c>
      <c r="T9" s="262"/>
      <c r="U9" s="185"/>
      <c r="V9" s="54"/>
      <c r="W9" s="54"/>
      <c r="X9" s="54"/>
      <c r="Y9" s="54"/>
      <c r="Z9" s="54"/>
      <c r="AA9" s="55"/>
      <c r="AB9" s="102"/>
    </row>
    <row r="10" spans="1:28" ht="18.75" thickBot="1" x14ac:dyDescent="0.3">
      <c r="A10" s="84"/>
      <c r="B10" s="89"/>
      <c r="C10" s="90"/>
      <c r="D10" s="91"/>
      <c r="E10" s="71">
        <v>0</v>
      </c>
      <c r="F10" s="57">
        <v>0</v>
      </c>
      <c r="G10" s="71">
        <v>0</v>
      </c>
      <c r="H10" s="57">
        <v>1</v>
      </c>
      <c r="I10" s="71">
        <v>0</v>
      </c>
      <c r="J10" s="57">
        <v>1</v>
      </c>
      <c r="K10" s="71">
        <v>0</v>
      </c>
      <c r="L10" s="57">
        <v>0</v>
      </c>
      <c r="M10" s="71">
        <v>0</v>
      </c>
      <c r="N10" s="57">
        <v>0</v>
      </c>
      <c r="O10" s="73"/>
      <c r="P10" s="73"/>
      <c r="Q10" s="73"/>
      <c r="R10" s="73"/>
      <c r="S10" s="74">
        <f t="shared" si="0"/>
        <v>2</v>
      </c>
      <c r="T10" s="262"/>
      <c r="U10" s="186">
        <v>0.55763888888888891</v>
      </c>
      <c r="V10" s="37" t="s">
        <v>3</v>
      </c>
      <c r="W10" s="38"/>
      <c r="X10" s="38"/>
      <c r="Y10" s="39"/>
      <c r="Z10" s="39"/>
      <c r="AA10" s="40"/>
      <c r="AB10" s="103" t="str">
        <f>TEXT( (U11-U10+0.00000000000001),"[hh].mm.ss")</f>
        <v>05.43.00</v>
      </c>
    </row>
    <row r="11" spans="1:28" ht="18.75" thickBot="1" x14ac:dyDescent="0.3">
      <c r="A11" s="85"/>
      <c r="B11" s="92"/>
      <c r="C11" s="93"/>
      <c r="D11" s="94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6"/>
      <c r="P11" s="76"/>
      <c r="Q11" s="76"/>
      <c r="R11" s="76"/>
      <c r="S11" s="77" t="str">
        <f t="shared" si="0"/>
        <v/>
      </c>
      <c r="T11" s="263"/>
      <c r="U11" s="186">
        <v>0.79583333333333339</v>
      </c>
      <c r="V11" s="42" t="s">
        <v>11</v>
      </c>
      <c r="W11" s="43"/>
      <c r="X11" s="43"/>
      <c r="Y11" s="44"/>
      <c r="Z11" s="45"/>
      <c r="AA11" s="46"/>
      <c r="AB11" s="104" t="str">
        <f>TEXT(IF($E9="","",(IF($E10="",S9/(15-(COUNTIF($E9:$R9,""))),(IF($E11="",(S9+S10)/(30-(COUNTIF($E9:$R9,"")+COUNTIF($E10:$R10,""))), (S9+S10+S11)/(45-(COUNTIF($E9:$R9,"")+COUNTIF($E10:$R10,"")+COUNTIF($E11:$R11,"")))))))),"0,00")</f>
        <v>0,77</v>
      </c>
    </row>
    <row r="12" spans="1:28" ht="15.75" thickBot="1" x14ac:dyDescent="0.3">
      <c r="A12" s="82"/>
      <c r="B12" s="86"/>
      <c r="C12" s="87"/>
      <c r="D12" s="88"/>
      <c r="E12" s="71">
        <v>1</v>
      </c>
      <c r="F12" s="57">
        <v>0</v>
      </c>
      <c r="G12" s="71">
        <v>0</v>
      </c>
      <c r="H12" s="57">
        <v>5</v>
      </c>
      <c r="I12" s="71">
        <v>1</v>
      </c>
      <c r="J12" s="57">
        <v>0</v>
      </c>
      <c r="K12" s="71">
        <v>0</v>
      </c>
      <c r="L12" s="57">
        <v>1</v>
      </c>
      <c r="M12" s="71">
        <v>0</v>
      </c>
      <c r="N12" s="57">
        <v>2</v>
      </c>
      <c r="O12" s="57"/>
      <c r="P12" s="57"/>
      <c r="Q12" s="57"/>
      <c r="R12" s="57"/>
      <c r="S12" s="58">
        <f t="shared" si="0"/>
        <v>10</v>
      </c>
      <c r="T12" s="261">
        <v>2</v>
      </c>
      <c r="U12" s="184">
        <f>SUM(S12:S15)</f>
        <v>21</v>
      </c>
      <c r="V12" s="48">
        <f>COUNTIF($E12:$R12,0)+COUNTIF($E13:$R13,0)+COUNTIF($E14:$R14,0)+COUNTIF($E15:$R15,0)</f>
        <v>21</v>
      </c>
      <c r="W12" s="48">
        <f>COUNTIF($E12:$R12,1)+COUNTIF($E13:$R13,1)+COUNTIF($E14:$R14,1)+COUNTIF($E15:$R15,1)</f>
        <v>4</v>
      </c>
      <c r="X12" s="48">
        <f>COUNTIF($E12:$R12,2)+COUNTIF($E13:$R13,2)+COUNTIF($E14:$R14,2)+COUNTIF($E15:$R15,2)</f>
        <v>2</v>
      </c>
      <c r="Y12" s="48">
        <f>COUNTIF($E12:$R12,3)+COUNTIF($E13:$R13,3)+COUNTIF($E14:$R14,3)+COUNTIF($E15:$R15,3)</f>
        <v>1</v>
      </c>
      <c r="Z12" s="48">
        <f>COUNTIF($E12:$R12,5)+COUNTIF($E13:$R13,5)+COUNTIF($E14:$R14,5)+COUNTIF($E15:$R15,5)</f>
        <v>2</v>
      </c>
      <c r="AA12" s="49">
        <f>COUNTIF($E12:$R12,"5*")+COUNTIF($E13:$R13,"5*")+COUNTIF($E14:$R14,"5*")</f>
        <v>0</v>
      </c>
      <c r="AB12" s="101">
        <f>COUNTIF($E12:$R12,20)+COUNTIF($E13:$R13,20)+COUNTIF($E14:$R14,20)</f>
        <v>0</v>
      </c>
    </row>
    <row r="13" spans="1:28" ht="15.75" thickBot="1" x14ac:dyDescent="0.3">
      <c r="A13" s="83">
        <v>9</v>
      </c>
      <c r="B13" s="111" t="s">
        <v>58</v>
      </c>
      <c r="C13" s="112" t="s">
        <v>85</v>
      </c>
      <c r="D13" s="91" t="s">
        <v>21</v>
      </c>
      <c r="E13" s="71">
        <v>0</v>
      </c>
      <c r="F13" s="57">
        <v>0</v>
      </c>
      <c r="G13" s="71">
        <v>0</v>
      </c>
      <c r="H13" s="57">
        <v>5</v>
      </c>
      <c r="I13" s="71">
        <v>2</v>
      </c>
      <c r="J13" s="57">
        <v>0</v>
      </c>
      <c r="K13" s="71">
        <v>0</v>
      </c>
      <c r="L13" s="57">
        <v>0</v>
      </c>
      <c r="M13" s="71">
        <v>0</v>
      </c>
      <c r="N13" s="57">
        <v>3</v>
      </c>
      <c r="O13" s="51"/>
      <c r="P13" s="51"/>
      <c r="Q13" s="51"/>
      <c r="R13" s="51"/>
      <c r="S13" s="52">
        <f t="shared" si="0"/>
        <v>10</v>
      </c>
      <c r="T13" s="262"/>
      <c r="U13" s="185"/>
      <c r="V13" s="54"/>
      <c r="W13" s="54"/>
      <c r="X13" s="54"/>
      <c r="Y13" s="54"/>
      <c r="Z13" s="54"/>
      <c r="AA13" s="55"/>
      <c r="AB13" s="102"/>
    </row>
    <row r="14" spans="1:28" ht="18.75" thickBot="1" x14ac:dyDescent="0.3">
      <c r="A14" s="84"/>
      <c r="B14" s="89"/>
      <c r="C14" s="90"/>
      <c r="D14" s="91"/>
      <c r="E14" s="71">
        <v>1</v>
      </c>
      <c r="F14" s="57">
        <v>0</v>
      </c>
      <c r="G14" s="71">
        <v>0</v>
      </c>
      <c r="H14" s="57">
        <v>0</v>
      </c>
      <c r="I14" s="71">
        <v>0</v>
      </c>
      <c r="J14" s="57">
        <v>0</v>
      </c>
      <c r="K14" s="71">
        <v>0</v>
      </c>
      <c r="L14" s="57">
        <v>0</v>
      </c>
      <c r="M14" s="71">
        <v>0</v>
      </c>
      <c r="N14" s="57">
        <v>0</v>
      </c>
      <c r="O14" s="73"/>
      <c r="P14" s="73"/>
      <c r="Q14" s="73"/>
      <c r="R14" s="73"/>
      <c r="S14" s="74">
        <f t="shared" si="0"/>
        <v>1</v>
      </c>
      <c r="T14" s="262"/>
      <c r="U14" s="186">
        <v>0.55833333333333335</v>
      </c>
      <c r="V14" s="37" t="s">
        <v>3</v>
      </c>
      <c r="W14" s="38"/>
      <c r="X14" s="38"/>
      <c r="Y14" s="39"/>
      <c r="Z14" s="39"/>
      <c r="AA14" s="40"/>
      <c r="AB14" s="103" t="str">
        <f>TEXT( (U15-U14+0.00000000000001),"[hh].mm.ss")</f>
        <v>06.02.00</v>
      </c>
    </row>
    <row r="15" spans="1:28" ht="18.75" thickBot="1" x14ac:dyDescent="0.3">
      <c r="A15" s="85"/>
      <c r="B15" s="92"/>
      <c r="C15" s="93"/>
      <c r="D15" s="94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6"/>
      <c r="P15" s="76"/>
      <c r="Q15" s="76"/>
      <c r="R15" s="76"/>
      <c r="S15" s="77" t="str">
        <f t="shared" si="0"/>
        <v/>
      </c>
      <c r="T15" s="263"/>
      <c r="U15" s="186">
        <v>0.80972222222222223</v>
      </c>
      <c r="V15" s="42" t="s">
        <v>11</v>
      </c>
      <c r="W15" s="43"/>
      <c r="X15" s="43"/>
      <c r="Y15" s="44"/>
      <c r="Z15" s="45"/>
      <c r="AA15" s="46"/>
      <c r="AB15" s="104" t="str">
        <f>TEXT(IF($E13="","",(IF($E14="",S13/(15-(COUNTIF($E13:$R13,""))),(IF($E15="",(S13+S14)/(30-(COUNTIF($E13:$R13,"")+COUNTIF($E14:$R14,""))), (S13+S14+S15)/(45-(COUNTIF($E13:$R13,"")+COUNTIF($E14:$R14,"")+COUNTIF($E15:$R15,"")))))))),"0,00")</f>
        <v>0,50</v>
      </c>
    </row>
    <row r="16" spans="1:28" ht="15.75" thickBot="1" x14ac:dyDescent="0.3">
      <c r="A16" s="82"/>
      <c r="B16" s="86"/>
      <c r="C16" s="87"/>
      <c r="D16" s="88"/>
      <c r="E16" s="71">
        <v>5</v>
      </c>
      <c r="F16" s="57">
        <v>0</v>
      </c>
      <c r="G16" s="71">
        <v>5</v>
      </c>
      <c r="H16" s="57">
        <v>5</v>
      </c>
      <c r="I16" s="71">
        <v>5</v>
      </c>
      <c r="J16" s="57">
        <v>2</v>
      </c>
      <c r="K16" s="71">
        <v>1</v>
      </c>
      <c r="L16" s="57">
        <v>0</v>
      </c>
      <c r="M16" s="71">
        <v>1</v>
      </c>
      <c r="N16" s="57">
        <v>5</v>
      </c>
      <c r="O16" s="57"/>
      <c r="P16" s="57"/>
      <c r="Q16" s="57"/>
      <c r="R16" s="57"/>
      <c r="S16" s="58">
        <f t="shared" si="0"/>
        <v>29</v>
      </c>
      <c r="T16" s="261">
        <v>4</v>
      </c>
      <c r="U16" s="184">
        <f>SUM(S16:S19)</f>
        <v>78</v>
      </c>
      <c r="V16" s="48">
        <f>COUNTIF($E16:$R16,0)+COUNTIF($E17:$R17,0)+COUNTIF($E18:$R18,0)+COUNTIF($E19:$R19,0)</f>
        <v>9</v>
      </c>
      <c r="W16" s="48">
        <f>COUNTIF($E16:$R16,1)+COUNTIF($E17:$R17,1)+COUNTIF($E18:$R18,1)+COUNTIF($E19:$R19,1)</f>
        <v>3</v>
      </c>
      <c r="X16" s="48">
        <f>COUNTIF($E16:$R16,2)+COUNTIF($E17:$R17,2)+COUNTIF($E18:$R18,2)+COUNTIF($E19:$R19,2)</f>
        <v>3</v>
      </c>
      <c r="Y16" s="48">
        <f>COUNTIF($E16:$R16,3)+COUNTIF($E17:$R17,3)+COUNTIF($E18:$R18,3)+COUNTIF($E19:$R19,3)</f>
        <v>3</v>
      </c>
      <c r="Z16" s="48">
        <f>COUNTIF($E16:$R16,5)+COUNTIF($E17:$R17,5)+COUNTIF($E18:$R18,5)+COUNTIF($E19:$R19,5)</f>
        <v>12</v>
      </c>
      <c r="AA16" s="49">
        <f>COUNTIF($E16:$R16,"5*")+COUNTIF($E17:$R17,"5*")+COUNTIF($E18:$R18,"5*")</f>
        <v>0</v>
      </c>
      <c r="AB16" s="101">
        <f>COUNTIF($E16:$R16,20)+COUNTIF($E17:$R17,20)+COUNTIF($E18:$R18,20)</f>
        <v>0</v>
      </c>
    </row>
    <row r="17" spans="1:28" ht="15.75" thickBot="1" x14ac:dyDescent="0.3">
      <c r="A17" s="83">
        <v>17</v>
      </c>
      <c r="B17" s="111" t="s">
        <v>27</v>
      </c>
      <c r="C17" s="112" t="s">
        <v>86</v>
      </c>
      <c r="D17" s="91" t="s">
        <v>66</v>
      </c>
      <c r="E17" s="71">
        <v>5</v>
      </c>
      <c r="F17" s="57">
        <v>2</v>
      </c>
      <c r="G17" s="71">
        <v>0</v>
      </c>
      <c r="H17" s="57">
        <v>5</v>
      </c>
      <c r="I17" s="71">
        <v>5</v>
      </c>
      <c r="J17" s="57">
        <v>2</v>
      </c>
      <c r="K17" s="71">
        <v>5</v>
      </c>
      <c r="L17" s="57">
        <v>0</v>
      </c>
      <c r="M17" s="71">
        <v>0</v>
      </c>
      <c r="N17" s="57">
        <v>3</v>
      </c>
      <c r="O17" s="51"/>
      <c r="P17" s="51"/>
      <c r="Q17" s="51"/>
      <c r="R17" s="51"/>
      <c r="S17" s="52">
        <f t="shared" si="0"/>
        <v>27</v>
      </c>
      <c r="T17" s="262"/>
      <c r="U17" s="185"/>
      <c r="V17" s="54"/>
      <c r="W17" s="54"/>
      <c r="X17" s="54"/>
      <c r="Y17" s="54"/>
      <c r="Z17" s="54"/>
      <c r="AA17" s="55"/>
      <c r="AB17" s="102"/>
    </row>
    <row r="18" spans="1:28" ht="18.75" thickBot="1" x14ac:dyDescent="0.3">
      <c r="A18" s="84"/>
      <c r="B18" s="89"/>
      <c r="C18" s="90"/>
      <c r="D18" s="91"/>
      <c r="E18" s="71">
        <v>5</v>
      </c>
      <c r="F18" s="57">
        <v>0</v>
      </c>
      <c r="G18" s="71">
        <v>0</v>
      </c>
      <c r="H18" s="57">
        <v>1</v>
      </c>
      <c r="I18" s="71">
        <v>5</v>
      </c>
      <c r="J18" s="57">
        <v>3</v>
      </c>
      <c r="K18" s="71">
        <v>5</v>
      </c>
      <c r="L18" s="57">
        <v>0</v>
      </c>
      <c r="M18" s="71">
        <v>0</v>
      </c>
      <c r="N18" s="57">
        <v>3</v>
      </c>
      <c r="O18" s="73"/>
      <c r="P18" s="73"/>
      <c r="Q18" s="73"/>
      <c r="R18" s="73"/>
      <c r="S18" s="74">
        <f t="shared" si="0"/>
        <v>22</v>
      </c>
      <c r="T18" s="262"/>
      <c r="U18" s="186">
        <v>0.55902777777777779</v>
      </c>
      <c r="V18" s="37" t="s">
        <v>3</v>
      </c>
      <c r="W18" s="38"/>
      <c r="X18" s="38"/>
      <c r="Y18" s="39"/>
      <c r="Z18" s="39"/>
      <c r="AA18" s="40"/>
      <c r="AB18" s="103" t="str">
        <f>TEXT( (U19-U18+0.00000000000001),"[hh].mm.ss")</f>
        <v>05.50.00</v>
      </c>
    </row>
    <row r="19" spans="1:28" ht="18.75" thickBot="1" x14ac:dyDescent="0.3">
      <c r="A19" s="85"/>
      <c r="B19" s="92"/>
      <c r="C19" s="93"/>
      <c r="D19" s="94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6"/>
      <c r="P19" s="76"/>
      <c r="Q19" s="76"/>
      <c r="R19" s="76"/>
      <c r="S19" s="77" t="str">
        <f t="shared" si="0"/>
        <v/>
      </c>
      <c r="T19" s="263"/>
      <c r="U19" s="186">
        <v>0.80208333333333337</v>
      </c>
      <c r="V19" s="42" t="s">
        <v>11</v>
      </c>
      <c r="W19" s="43"/>
      <c r="X19" s="43"/>
      <c r="Y19" s="44"/>
      <c r="Z19" s="45"/>
      <c r="AA19" s="46"/>
      <c r="AB19" s="104" t="str">
        <f>TEXT(IF($E17="","",(IF($E18="",S17/(15-(COUNTIF($E17:$R17,""))),(IF($E19="",(S17+S18)/(30-(COUNTIF($E17:$R17,"")+COUNTIF($E18:$R18,""))), (S17+S18+S19)/(45-(COUNTIF($E17:$R17,"")+COUNTIF($E18:$R18,"")+COUNTIF($E19:$R19,"")))))))),"0,00")</f>
        <v>2,23</v>
      </c>
    </row>
    <row r="20" spans="1:28" ht="15.75" thickBot="1" x14ac:dyDescent="0.3">
      <c r="A20" s="82"/>
      <c r="B20" s="86"/>
      <c r="C20" s="87"/>
      <c r="D20" s="88"/>
      <c r="E20" s="71">
        <v>0</v>
      </c>
      <c r="F20" s="57">
        <v>0</v>
      </c>
      <c r="G20" s="71">
        <v>0</v>
      </c>
      <c r="H20" s="57">
        <v>3</v>
      </c>
      <c r="I20" s="71">
        <v>5</v>
      </c>
      <c r="J20" s="57">
        <v>0</v>
      </c>
      <c r="K20" s="71">
        <v>5</v>
      </c>
      <c r="L20" s="57">
        <v>0</v>
      </c>
      <c r="M20" s="71">
        <v>0</v>
      </c>
      <c r="N20" s="57">
        <v>0</v>
      </c>
      <c r="O20" s="57"/>
      <c r="P20" s="57"/>
      <c r="Q20" s="57"/>
      <c r="R20" s="57"/>
      <c r="S20" s="58">
        <f t="shared" si="0"/>
        <v>13</v>
      </c>
      <c r="T20" s="261">
        <v>1</v>
      </c>
      <c r="U20" s="184">
        <f>SUM(S20:S23)</f>
        <v>21</v>
      </c>
      <c r="V20" s="48">
        <f>COUNTIF($E20:$R20,0)+COUNTIF($E21:$R21,0)+COUNTIF($E22:$R22,0)+COUNTIF($E23:$R23,0)</f>
        <v>23</v>
      </c>
      <c r="W20" s="48">
        <f>COUNTIF($E20:$R20,1)+COUNTIF($E21:$R21,1)+COUNTIF($E22:$R22,1)+COUNTIF($E23:$R23,1)</f>
        <v>3</v>
      </c>
      <c r="X20" s="48">
        <f>COUNTIF($E20:$R20,2)+COUNTIF($E21:$R21,2)+COUNTIF($E22:$R22,2)+COUNTIF($E23:$R23,2)</f>
        <v>0</v>
      </c>
      <c r="Y20" s="48">
        <f>COUNTIF($E20:$R20,3)+COUNTIF($E21:$R21,3)+COUNTIF($E22:$R22,3)+COUNTIF($E23:$R23,3)</f>
        <v>1</v>
      </c>
      <c r="Z20" s="48">
        <f>COUNTIF($E20:$R20,5)+COUNTIF($E21:$R21,5)+COUNTIF($E22:$R22,5)+COUNTIF($E23:$R23,5)</f>
        <v>3</v>
      </c>
      <c r="AA20" s="49">
        <f>COUNTIF($E20:$R20,"5*")+COUNTIF($E21:$R21,"5*")+COUNTIF($E22:$R22,"5*")</f>
        <v>0</v>
      </c>
      <c r="AB20" s="101">
        <f>COUNTIF($E20:$R20,20)+COUNTIF($E21:$R21,20)+COUNTIF($E22:$R22,20)</f>
        <v>0</v>
      </c>
    </row>
    <row r="21" spans="1:28" ht="15.75" thickBot="1" x14ac:dyDescent="0.3">
      <c r="A21" s="83">
        <v>18</v>
      </c>
      <c r="B21" s="111" t="s">
        <v>87</v>
      </c>
      <c r="C21" s="112" t="s">
        <v>88</v>
      </c>
      <c r="D21" s="91" t="s">
        <v>103</v>
      </c>
      <c r="E21" s="71">
        <v>0</v>
      </c>
      <c r="F21" s="57">
        <v>0</v>
      </c>
      <c r="G21" s="71">
        <v>0</v>
      </c>
      <c r="H21" s="57">
        <v>0</v>
      </c>
      <c r="I21" s="71">
        <v>1</v>
      </c>
      <c r="J21" s="57">
        <v>0</v>
      </c>
      <c r="K21" s="71">
        <v>0</v>
      </c>
      <c r="L21" s="57">
        <v>0</v>
      </c>
      <c r="M21" s="71">
        <v>0</v>
      </c>
      <c r="N21" s="57">
        <v>1</v>
      </c>
      <c r="O21" s="51"/>
      <c r="P21" s="51"/>
      <c r="Q21" s="51"/>
      <c r="R21" s="51"/>
      <c r="S21" s="52">
        <f t="shared" si="0"/>
        <v>2</v>
      </c>
      <c r="T21" s="262"/>
      <c r="U21" s="185"/>
      <c r="V21" s="54"/>
      <c r="W21" s="54"/>
      <c r="X21" s="54"/>
      <c r="Y21" s="54"/>
      <c r="Z21" s="54"/>
      <c r="AA21" s="55"/>
      <c r="AB21" s="102"/>
    </row>
    <row r="22" spans="1:28" ht="18.75" thickBot="1" x14ac:dyDescent="0.3">
      <c r="A22" s="84"/>
      <c r="B22" s="89"/>
      <c r="C22" s="90"/>
      <c r="D22" s="91"/>
      <c r="E22" s="71">
        <v>0</v>
      </c>
      <c r="F22" s="57">
        <v>0</v>
      </c>
      <c r="G22" s="71">
        <v>0</v>
      </c>
      <c r="H22" s="57">
        <v>0</v>
      </c>
      <c r="I22" s="71">
        <v>1</v>
      </c>
      <c r="J22" s="57">
        <v>0</v>
      </c>
      <c r="K22" s="71">
        <v>0</v>
      </c>
      <c r="L22" s="57">
        <v>0</v>
      </c>
      <c r="M22" s="71">
        <v>0</v>
      </c>
      <c r="N22" s="57">
        <v>5</v>
      </c>
      <c r="O22" s="73"/>
      <c r="P22" s="73"/>
      <c r="Q22" s="73"/>
      <c r="R22" s="73"/>
      <c r="S22" s="74">
        <f t="shared" si="0"/>
        <v>6</v>
      </c>
      <c r="T22" s="262"/>
      <c r="U22" s="186">
        <v>0.55972222222222223</v>
      </c>
      <c r="V22" s="37" t="s">
        <v>3</v>
      </c>
      <c r="W22" s="38"/>
      <c r="X22" s="38"/>
      <c r="Y22" s="39"/>
      <c r="Z22" s="39"/>
      <c r="AA22" s="40"/>
      <c r="AB22" s="103" t="str">
        <f>TEXT( (U23-U22+0.00000000000001),"[hh].mm.ss")</f>
        <v>05.35.00</v>
      </c>
    </row>
    <row r="23" spans="1:28" ht="18.75" thickBot="1" x14ac:dyDescent="0.3">
      <c r="A23" s="85"/>
      <c r="B23" s="92"/>
      <c r="C23" s="93"/>
      <c r="D23" s="94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6"/>
      <c r="P23" s="76"/>
      <c r="Q23" s="76"/>
      <c r="R23" s="76"/>
      <c r="S23" s="77" t="str">
        <f t="shared" si="0"/>
        <v/>
      </c>
      <c r="T23" s="263"/>
      <c r="U23" s="186">
        <v>0.79236111111111107</v>
      </c>
      <c r="V23" s="42" t="s">
        <v>11</v>
      </c>
      <c r="W23" s="43"/>
      <c r="X23" s="43"/>
      <c r="Y23" s="44"/>
      <c r="Z23" s="45"/>
      <c r="AA23" s="46"/>
      <c r="AB23" s="104" t="str">
        <f>TEXT(IF($E21="","",(IF($E22="",S21/(15-(COUNTIF($E21:$R21,""))),(IF($E23="",(S21+S22)/(30-(COUNTIF($E21:$R21,"")+COUNTIF($E22:$R22,""))), (S21+S22+S23)/(45-(COUNTIF($E21:$R21,"")+COUNTIF($E22:$R22,"")+COUNTIF($E23:$R23,"")))))))),"0,00")</f>
        <v>0,36</v>
      </c>
    </row>
    <row r="24" spans="1:28" ht="15.75" thickBot="1" x14ac:dyDescent="0.3">
      <c r="A24" s="82"/>
      <c r="B24" s="86"/>
      <c r="C24" s="87"/>
      <c r="D24" s="88"/>
      <c r="E24" s="71">
        <v>5</v>
      </c>
      <c r="F24" s="57">
        <v>5</v>
      </c>
      <c r="G24" s="71">
        <v>5</v>
      </c>
      <c r="H24" s="57">
        <v>5</v>
      </c>
      <c r="I24" s="71">
        <v>5</v>
      </c>
      <c r="J24" s="57">
        <v>0</v>
      </c>
      <c r="K24" s="71">
        <v>2</v>
      </c>
      <c r="L24" s="57">
        <v>0</v>
      </c>
      <c r="M24" s="71">
        <v>0</v>
      </c>
      <c r="N24" s="57">
        <v>2</v>
      </c>
      <c r="O24" s="57"/>
      <c r="P24" s="57"/>
      <c r="Q24" s="57"/>
      <c r="R24" s="57"/>
      <c r="S24" s="58">
        <f t="shared" si="0"/>
        <v>29</v>
      </c>
      <c r="T24" s="261">
        <v>5</v>
      </c>
      <c r="U24" s="184">
        <f>SUM(S24:S27)</f>
        <v>123</v>
      </c>
      <c r="V24" s="48">
        <f>COUNTIF($E24:$R24,0)+COUNTIF($E25:$R25,0)+COUNTIF($E26:$R26,0)+COUNTIF($E27:$R27,0)</f>
        <v>3</v>
      </c>
      <c r="W24" s="48">
        <f>COUNTIF($E24:$R24,1)+COUNTIF($E25:$R25,1)+COUNTIF($E26:$R26,1)+COUNTIF($E27:$R27,1)</f>
        <v>1</v>
      </c>
      <c r="X24" s="48">
        <f>COUNTIF($E24:$R24,2)+COUNTIF($E25:$R25,2)+COUNTIF($E26:$R26,2)+COUNTIF($E27:$R27,2)</f>
        <v>2</v>
      </c>
      <c r="Y24" s="48">
        <f>COUNTIF($E24:$R24,3)+COUNTIF($E25:$R25,3)+COUNTIF($E26:$R26,3)+COUNTIF($E27:$R27,3)</f>
        <v>1</v>
      </c>
      <c r="Z24" s="48">
        <f>COUNTIF($E24:$R24,5)+COUNTIF($E25:$R25,5)+COUNTIF($E26:$R26,5)+COUNTIF($E27:$R27,5)</f>
        <v>23</v>
      </c>
      <c r="AA24" s="49">
        <f>COUNTIF($E24:$R24,"5*")+COUNTIF($E25:$R25,"5*")+COUNTIF($E26:$R26,"5*")</f>
        <v>0</v>
      </c>
      <c r="AB24" s="101">
        <f>COUNTIF($E24:$R24,20)+COUNTIF($E25:$R25,20)+COUNTIF($E26:$R26,20)</f>
        <v>0</v>
      </c>
    </row>
    <row r="25" spans="1:28" ht="15.75" thickBot="1" x14ac:dyDescent="0.3">
      <c r="A25" s="83">
        <v>19</v>
      </c>
      <c r="B25" s="111" t="s">
        <v>89</v>
      </c>
      <c r="C25" s="112" t="s">
        <v>88</v>
      </c>
      <c r="D25" s="91" t="s">
        <v>103</v>
      </c>
      <c r="E25" s="71">
        <v>5</v>
      </c>
      <c r="F25" s="57">
        <v>5</v>
      </c>
      <c r="G25" s="71">
        <v>5</v>
      </c>
      <c r="H25" s="57">
        <v>5</v>
      </c>
      <c r="I25" s="71">
        <v>5</v>
      </c>
      <c r="J25" s="57">
        <v>5</v>
      </c>
      <c r="K25" s="71">
        <v>5</v>
      </c>
      <c r="L25" s="57">
        <v>5</v>
      </c>
      <c r="M25" s="71">
        <v>5</v>
      </c>
      <c r="N25" s="57">
        <v>5</v>
      </c>
      <c r="O25" s="51"/>
      <c r="P25" s="51"/>
      <c r="Q25" s="51"/>
      <c r="R25" s="51"/>
      <c r="S25" s="52">
        <f t="shared" si="0"/>
        <v>50</v>
      </c>
      <c r="T25" s="262"/>
      <c r="U25" s="185"/>
      <c r="V25" s="54"/>
      <c r="W25" s="54"/>
      <c r="X25" s="54"/>
      <c r="Y25" s="54"/>
      <c r="Z25" s="54"/>
      <c r="AA25" s="55"/>
      <c r="AB25" s="102"/>
    </row>
    <row r="26" spans="1:28" ht="18.75" thickBot="1" x14ac:dyDescent="0.3">
      <c r="A26" s="84"/>
      <c r="B26" s="89"/>
      <c r="C26" s="90"/>
      <c r="D26" s="91"/>
      <c r="E26" s="71">
        <v>5</v>
      </c>
      <c r="F26" s="57">
        <v>5</v>
      </c>
      <c r="G26" s="71">
        <v>5</v>
      </c>
      <c r="H26" s="57">
        <v>5</v>
      </c>
      <c r="I26" s="71">
        <v>5</v>
      </c>
      <c r="J26" s="57">
        <v>5</v>
      </c>
      <c r="K26" s="71">
        <v>5</v>
      </c>
      <c r="L26" s="57">
        <v>5</v>
      </c>
      <c r="M26" s="71">
        <v>1</v>
      </c>
      <c r="N26" s="57">
        <v>3</v>
      </c>
      <c r="O26" s="73"/>
      <c r="P26" s="73"/>
      <c r="Q26" s="73"/>
      <c r="R26" s="73"/>
      <c r="S26" s="74">
        <f t="shared" si="0"/>
        <v>44</v>
      </c>
      <c r="T26" s="262"/>
      <c r="U26" s="186">
        <v>0.56041666666666667</v>
      </c>
      <c r="V26" s="37" t="s">
        <v>3</v>
      </c>
      <c r="W26" s="38"/>
      <c r="X26" s="38"/>
      <c r="Y26" s="39"/>
      <c r="Z26" s="39"/>
      <c r="AA26" s="40"/>
      <c r="AB26" s="103" t="str">
        <f>TEXT( (U27-U26+0.00000000000001),"[hh].mm.ss")</f>
        <v>05.36.00</v>
      </c>
    </row>
    <row r="27" spans="1:28" ht="18.75" thickBot="1" x14ac:dyDescent="0.3">
      <c r="A27" s="85"/>
      <c r="B27" s="92"/>
      <c r="C27" s="93"/>
      <c r="D27" s="95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6"/>
      <c r="P27" s="76"/>
      <c r="Q27" s="76"/>
      <c r="R27" s="76"/>
      <c r="S27" s="77" t="str">
        <f t="shared" si="0"/>
        <v/>
      </c>
      <c r="T27" s="263"/>
      <c r="U27" s="186">
        <v>0.79375000000000007</v>
      </c>
      <c r="V27" s="42" t="s">
        <v>11</v>
      </c>
      <c r="W27" s="43"/>
      <c r="X27" s="43"/>
      <c r="Y27" s="44"/>
      <c r="Z27" s="45"/>
      <c r="AA27" s="46"/>
      <c r="AB27" s="104" t="str">
        <f>TEXT(IF($E25="","",(IF($E26="",S25/(15-(COUNTIF($E25:$R25,""))),(IF($E27="",(S25+S26)/(30-(COUNTIF($E25:$R25,"")+COUNTIF($E26:$R26,""))), (S25+S26+S27)/(45-(COUNTIF($E25:$R25,"")+COUNTIF($E26:$R26,"")+COUNTIF($E27:$R27,"")))))))),"0,00")</f>
        <v>4,27</v>
      </c>
    </row>
  </sheetData>
  <mergeCells count="12">
    <mergeCell ref="T16:T19"/>
    <mergeCell ref="T20:T23"/>
    <mergeCell ref="T24:T27"/>
    <mergeCell ref="T12:T15"/>
    <mergeCell ref="D1:R1"/>
    <mergeCell ref="D2:R2"/>
    <mergeCell ref="A1:C1"/>
    <mergeCell ref="A2:C2"/>
    <mergeCell ref="T8:T11"/>
    <mergeCell ref="AA1:AB2"/>
    <mergeCell ref="A3:Z3"/>
    <mergeCell ref="AA3:AB3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D1" sqref="D1:R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8.140625" customWidth="1"/>
    <col min="20" max="20" width="8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</cols>
  <sheetData>
    <row r="1" spans="1:28" ht="33.75" customHeight="1" x14ac:dyDescent="0.65">
      <c r="A1" s="255" t="s">
        <v>20</v>
      </c>
      <c r="B1" s="256"/>
      <c r="C1" s="257"/>
      <c r="D1" s="272" t="s">
        <v>82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78"/>
      <c r="T1" s="78"/>
      <c r="U1" s="78"/>
      <c r="V1" s="78"/>
      <c r="W1" s="78"/>
      <c r="X1" s="78"/>
      <c r="Y1" s="78"/>
      <c r="Z1" s="78"/>
      <c r="AA1" s="264" t="s">
        <v>5</v>
      </c>
      <c r="AB1" s="265"/>
    </row>
    <row r="2" spans="1:28" ht="55.5" customHeight="1" thickBot="1" x14ac:dyDescent="0.45">
      <c r="A2" s="258"/>
      <c r="B2" s="259"/>
      <c r="C2" s="260"/>
      <c r="D2" s="274" t="s">
        <v>17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79"/>
      <c r="T2" s="79"/>
      <c r="U2" s="79"/>
      <c r="V2" s="79"/>
      <c r="W2" s="79"/>
      <c r="X2" s="79"/>
      <c r="Y2" s="79"/>
      <c r="Z2" s="79"/>
      <c r="AA2" s="266"/>
      <c r="AB2" s="267"/>
    </row>
    <row r="3" spans="1:28" ht="30" customHeight="1" x14ac:dyDescent="0.6">
      <c r="A3" s="268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70" t="s">
        <v>193</v>
      </c>
      <c r="AB3" s="271"/>
    </row>
    <row r="4" spans="1:28" ht="15" x14ac:dyDescent="0.2">
      <c r="A4" s="4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0"/>
      <c r="V4" s="8"/>
      <c r="W4" s="8"/>
      <c r="X4" s="8"/>
      <c r="Y4" s="8"/>
      <c r="Z4" s="7"/>
      <c r="AA4" s="8"/>
      <c r="AB4" s="9"/>
    </row>
    <row r="5" spans="1:28" ht="16.5" thickBot="1" x14ac:dyDescent="0.3">
      <c r="A5" s="10"/>
      <c r="B5" s="11"/>
      <c r="C5" s="12"/>
      <c r="D5" s="12"/>
      <c r="E5" s="13"/>
      <c r="F5" s="13"/>
      <c r="G5" s="13"/>
      <c r="H5" s="13"/>
      <c r="I5" s="13" t="s">
        <v>16</v>
      </c>
      <c r="J5" s="13"/>
      <c r="K5" s="13"/>
      <c r="L5" s="13"/>
      <c r="M5" s="13"/>
      <c r="N5" s="13"/>
      <c r="O5" s="14"/>
      <c r="P5" s="13"/>
      <c r="Q5" s="13"/>
      <c r="R5" s="13"/>
      <c r="S5" s="15"/>
      <c r="T5" s="15"/>
      <c r="U5" s="16">
        <v>41069</v>
      </c>
      <c r="V5" s="17"/>
      <c r="W5" s="17"/>
      <c r="X5" s="17"/>
      <c r="Y5" s="15"/>
      <c r="Z5" s="18"/>
      <c r="AA5" s="19"/>
      <c r="AB5" s="20"/>
    </row>
    <row r="6" spans="1:28" ht="15" x14ac:dyDescent="0.25">
      <c r="A6" s="100" t="s">
        <v>186</v>
      </c>
      <c r="B6" s="65" t="s">
        <v>14</v>
      </c>
      <c r="C6" s="66"/>
      <c r="D6" s="67" t="s">
        <v>19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 t="s">
        <v>0</v>
      </c>
      <c r="T6" s="24" t="s">
        <v>185</v>
      </c>
      <c r="U6" s="25"/>
      <c r="V6" s="26" t="s">
        <v>9</v>
      </c>
      <c r="W6" s="27"/>
      <c r="X6" s="27"/>
      <c r="Y6" s="28"/>
      <c r="Z6" s="28"/>
      <c r="AA6" s="28"/>
      <c r="AB6" s="29"/>
    </row>
    <row r="7" spans="1:28" ht="15.75" thickBot="1" x14ac:dyDescent="0.3">
      <c r="A7" s="21" t="s">
        <v>4</v>
      </c>
      <c r="B7" s="96" t="s">
        <v>15</v>
      </c>
      <c r="C7" s="97"/>
      <c r="D7" s="98" t="s">
        <v>18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1" t="s">
        <v>7</v>
      </c>
      <c r="T7" s="31" t="s">
        <v>1</v>
      </c>
      <c r="U7" s="32" t="s">
        <v>8</v>
      </c>
      <c r="V7" s="33">
        <v>0</v>
      </c>
      <c r="W7" s="34">
        <v>1</v>
      </c>
      <c r="X7" s="34">
        <v>2</v>
      </c>
      <c r="Y7" s="34">
        <v>3</v>
      </c>
      <c r="Z7" s="34">
        <v>5</v>
      </c>
      <c r="AA7" s="35" t="s">
        <v>2</v>
      </c>
      <c r="AB7" s="36">
        <v>20</v>
      </c>
    </row>
    <row r="8" spans="1:28" ht="15.75" thickBot="1" x14ac:dyDescent="0.3">
      <c r="A8" s="115"/>
      <c r="B8" s="86"/>
      <c r="C8" s="87"/>
      <c r="D8" s="88"/>
      <c r="E8" s="71">
        <v>3</v>
      </c>
      <c r="F8" s="71">
        <v>3</v>
      </c>
      <c r="G8" s="71">
        <v>0</v>
      </c>
      <c r="H8" s="71">
        <v>0</v>
      </c>
      <c r="I8" s="71">
        <v>1</v>
      </c>
      <c r="J8" s="71">
        <v>0</v>
      </c>
      <c r="K8" s="71">
        <v>0</v>
      </c>
      <c r="L8" s="71">
        <v>5</v>
      </c>
      <c r="M8" s="71">
        <v>0</v>
      </c>
      <c r="N8" s="71">
        <v>1</v>
      </c>
      <c r="O8" s="57"/>
      <c r="P8" s="57"/>
      <c r="Q8" s="57"/>
      <c r="R8" s="57"/>
      <c r="S8" s="58">
        <f t="shared" ref="S8:S23" si="0">IF(E8="","",SUM(E8:R8)+(COUNTIF(E8:R8,"5*")*5))</f>
        <v>13</v>
      </c>
      <c r="T8" s="261">
        <v>2</v>
      </c>
      <c r="U8" s="184">
        <f>SUM(S8:S11)+IF(ISNUMBER(T8),T8,0)+IF(ISNUMBER(T10),T10,0)+IF(ISNUMBER(T11),T11,0)</f>
        <v>24</v>
      </c>
      <c r="V8" s="48">
        <f>COUNTIF($E8:$R8,0)+COUNTIF($E9:$R9,0)+COUNTIF($E10:$R10,0)+COUNTIF($E11:$R11,0)</f>
        <v>20</v>
      </c>
      <c r="W8" s="48">
        <f>COUNTIF($E8:$R8,1)+COUNTIF($E9:$R9,1)+COUNTIF($E10:$R10,1)+COUNTIF($E11:$R11,1)</f>
        <v>6</v>
      </c>
      <c r="X8" s="48">
        <f>COUNTIF($E8:$R8,2)+COUNTIF($E9:$R9,2)+COUNTIF($E10:$R10,2)+COUNTIF($E11:$R11,2)</f>
        <v>0</v>
      </c>
      <c r="Y8" s="48">
        <f>COUNTIF($E8:$R8,3)+COUNTIF($E9:$R9,3)+COUNTIF($E10:$R10,3)+COUNTIF($E11:$R11,3)</f>
        <v>2</v>
      </c>
      <c r="Z8" s="48">
        <f>COUNTIF($E8:$R8,5)+COUNTIF($E9:$R9,5)+COUNTIF($E10:$R10,5)+COUNTIF($E11:$R11,5)</f>
        <v>2</v>
      </c>
      <c r="AA8" s="49">
        <f>COUNTIF($E8:$R8,"5*")+COUNTIF($E9:$R9,"5*")+COUNTIF($E10:$R10,"5*")</f>
        <v>0</v>
      </c>
      <c r="AB8" s="50">
        <f>COUNTIF($E8:$R8,20)+COUNTIF($E9:$R9,20)+COUNTIF($E10:$R10,20)</f>
        <v>0</v>
      </c>
    </row>
    <row r="9" spans="1:28" ht="15.75" thickBot="1" x14ac:dyDescent="0.3">
      <c r="A9" s="116">
        <v>3</v>
      </c>
      <c r="B9" s="113" t="s">
        <v>60</v>
      </c>
      <c r="C9" s="114" t="s">
        <v>90</v>
      </c>
      <c r="D9" s="91" t="s">
        <v>66</v>
      </c>
      <c r="E9" s="71">
        <v>1</v>
      </c>
      <c r="F9" s="71">
        <v>0</v>
      </c>
      <c r="G9" s="71">
        <v>0</v>
      </c>
      <c r="H9" s="71">
        <v>0</v>
      </c>
      <c r="I9" s="71">
        <v>1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51"/>
      <c r="P9" s="51"/>
      <c r="Q9" s="51"/>
      <c r="R9" s="51"/>
      <c r="S9" s="58">
        <f t="shared" si="0"/>
        <v>2</v>
      </c>
      <c r="T9" s="262"/>
      <c r="U9" s="185"/>
      <c r="V9" s="54"/>
      <c r="W9" s="54"/>
      <c r="X9" s="54"/>
      <c r="Y9" s="54"/>
      <c r="Z9" s="54"/>
      <c r="AA9" s="55"/>
      <c r="AB9" s="56"/>
    </row>
    <row r="10" spans="1:28" ht="18.75" thickBot="1" x14ac:dyDescent="0.3">
      <c r="A10" s="117"/>
      <c r="B10" s="89"/>
      <c r="C10" s="90"/>
      <c r="D10" s="91"/>
      <c r="E10" s="71">
        <v>1</v>
      </c>
      <c r="F10" s="71">
        <v>0</v>
      </c>
      <c r="G10" s="71">
        <v>5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1</v>
      </c>
      <c r="O10" s="73"/>
      <c r="P10" s="73"/>
      <c r="Q10" s="73"/>
      <c r="R10" s="73"/>
      <c r="S10" s="58">
        <f t="shared" si="0"/>
        <v>7</v>
      </c>
      <c r="T10" s="262"/>
      <c r="U10" s="186">
        <v>0.5541666666666667</v>
      </c>
      <c r="V10" s="37" t="s">
        <v>3</v>
      </c>
      <c r="W10" s="38"/>
      <c r="X10" s="38"/>
      <c r="Y10" s="39"/>
      <c r="Z10" s="39"/>
      <c r="AA10" s="40"/>
      <c r="AB10" s="41" t="str">
        <f>TEXT( (U11-U10+0.00000000000001),"[hh].mm.ss")</f>
        <v>05.50.00</v>
      </c>
    </row>
    <row r="11" spans="1:28" ht="18.75" thickBot="1" x14ac:dyDescent="0.3">
      <c r="A11" s="118"/>
      <c r="B11" s="92"/>
      <c r="C11" s="93"/>
      <c r="D11" s="94"/>
      <c r="E11" s="71"/>
      <c r="F11" s="57"/>
      <c r="G11" s="57"/>
      <c r="H11" s="57"/>
      <c r="I11" s="57"/>
      <c r="J11" s="57"/>
      <c r="K11" s="57"/>
      <c r="L11" s="57"/>
      <c r="M11" s="57"/>
      <c r="N11" s="57"/>
      <c r="O11" s="69"/>
      <c r="P11" s="69"/>
      <c r="Q11" s="69"/>
      <c r="R11" s="69"/>
      <c r="S11" s="58" t="str">
        <f t="shared" si="0"/>
        <v/>
      </c>
      <c r="T11" s="263"/>
      <c r="U11" s="186">
        <v>0.79722222222222217</v>
      </c>
      <c r="V11" s="42" t="s">
        <v>11</v>
      </c>
      <c r="W11" s="43"/>
      <c r="X11" s="43"/>
      <c r="Y11" s="44"/>
      <c r="Z11" s="45"/>
      <c r="AA11" s="46"/>
      <c r="AB11" s="47" t="str">
        <f>TEXT(IF($E9="","",(IF($E10="",S9/(15-(COUNTIF($E9:$R9,""))),(IF($E11="",(S9+S10)/(30-(COUNTIF($E9:$R9,"")+COUNTIF($E10:$R10,""))), (S9+S10+S11)/(45-(COUNTIF($E9:$R9,"")+COUNTIF($E10:$R10,"")+COUNTIF($E11:$R11,"")))))))),"0,00")</f>
        <v>0,41</v>
      </c>
    </row>
    <row r="12" spans="1:28" ht="15.75" thickBot="1" x14ac:dyDescent="0.3">
      <c r="A12" s="115"/>
      <c r="B12" s="86"/>
      <c r="C12" s="87"/>
      <c r="D12" s="88"/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5</v>
      </c>
      <c r="M12" s="71">
        <v>0</v>
      </c>
      <c r="N12" s="71">
        <v>0</v>
      </c>
      <c r="O12" s="57"/>
      <c r="P12" s="57"/>
      <c r="Q12" s="57"/>
      <c r="R12" s="57"/>
      <c r="S12" s="58">
        <f t="shared" si="0"/>
        <v>5</v>
      </c>
      <c r="T12" s="261">
        <v>1</v>
      </c>
      <c r="U12" s="184">
        <f>SUM(S12:S15)+IF(ISNUMBER(T12),T12,0)+IF(ISNUMBER(T14),T14,0)+IF(ISNUMBER(T15),T15,0)</f>
        <v>6</v>
      </c>
      <c r="V12" s="48">
        <f>COUNTIF($E12:$R12,0)+COUNTIF($E13:$R13,0)+COUNTIF($E14:$R14,0)+COUNTIF($E15:$R15,0)</f>
        <v>29</v>
      </c>
      <c r="W12" s="48">
        <f>COUNTIF($E12:$R12,1)+COUNTIF($E13:$R13,1)+COUNTIF($E14:$R14,1)+COUNTIF($E15:$R15,1)</f>
        <v>0</v>
      </c>
      <c r="X12" s="48">
        <f>COUNTIF($E12:$R12,2)+COUNTIF($E13:$R13,2)+COUNTIF($E14:$R14,2)+COUNTIF($E15:$R15,2)</f>
        <v>0</v>
      </c>
      <c r="Y12" s="48">
        <f>COUNTIF($E12:$R12,3)+COUNTIF($E13:$R13,3)+COUNTIF($E14:$R14,3)+COUNTIF($E15:$R15,3)</f>
        <v>0</v>
      </c>
      <c r="Z12" s="48">
        <f>COUNTIF($E12:$R12,5)+COUNTIF($E13:$R13,5)+COUNTIF($E14:$R14,5)+COUNTIF($E15:$R15,5)</f>
        <v>1</v>
      </c>
      <c r="AA12" s="49">
        <f>COUNTIF($E12:$R12,"5*")+COUNTIF($E13:$R13,"5*")+COUNTIF($E14:$R14,"5*")</f>
        <v>0</v>
      </c>
      <c r="AB12" s="101">
        <f>COUNTIF($E12:$R12,20)+COUNTIF($E13:$R13,20)+COUNTIF($E14:$R14,20)</f>
        <v>0</v>
      </c>
    </row>
    <row r="13" spans="1:28" ht="15.75" thickBot="1" x14ac:dyDescent="0.3">
      <c r="A13" s="116">
        <v>10</v>
      </c>
      <c r="B13" s="113" t="s">
        <v>22</v>
      </c>
      <c r="C13" s="114" t="s">
        <v>91</v>
      </c>
      <c r="D13" s="91" t="s">
        <v>21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51"/>
      <c r="P13" s="51"/>
      <c r="Q13" s="51"/>
      <c r="R13" s="51"/>
      <c r="S13" s="58">
        <f t="shared" si="0"/>
        <v>0</v>
      </c>
      <c r="T13" s="262"/>
      <c r="U13" s="185"/>
      <c r="V13" s="54"/>
      <c r="W13" s="54"/>
      <c r="X13" s="54"/>
      <c r="Y13" s="54"/>
      <c r="Z13" s="54"/>
      <c r="AA13" s="55"/>
      <c r="AB13" s="102"/>
    </row>
    <row r="14" spans="1:28" ht="18.75" thickBot="1" x14ac:dyDescent="0.3">
      <c r="A14" s="117"/>
      <c r="B14" s="89"/>
      <c r="C14" s="90"/>
      <c r="D14" s="91"/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3"/>
      <c r="P14" s="73"/>
      <c r="Q14" s="73"/>
      <c r="R14" s="73"/>
      <c r="S14" s="58">
        <f t="shared" si="0"/>
        <v>0</v>
      </c>
      <c r="T14" s="262"/>
      <c r="U14" s="186">
        <v>0.55486111111111114</v>
      </c>
      <c r="V14" s="37" t="s">
        <v>3</v>
      </c>
      <c r="W14" s="38"/>
      <c r="X14" s="38"/>
      <c r="Y14" s="39"/>
      <c r="Z14" s="39"/>
      <c r="AA14" s="40"/>
      <c r="AB14" s="103" t="str">
        <f>TEXT( (U15-U14+0.00000000000001),"[hh].mm.ss")</f>
        <v>06.00.00</v>
      </c>
    </row>
    <row r="15" spans="1:28" ht="18.75" thickBot="1" x14ac:dyDescent="0.3">
      <c r="A15" s="118"/>
      <c r="B15" s="92"/>
      <c r="C15" s="93"/>
      <c r="D15" s="94"/>
      <c r="E15" s="71"/>
      <c r="F15" s="57"/>
      <c r="G15" s="57"/>
      <c r="H15" s="57"/>
      <c r="I15" s="57"/>
      <c r="J15" s="57"/>
      <c r="K15" s="57"/>
      <c r="L15" s="57"/>
      <c r="M15" s="57"/>
      <c r="N15" s="57"/>
      <c r="O15" s="76"/>
      <c r="P15" s="76"/>
      <c r="Q15" s="76"/>
      <c r="R15" s="76"/>
      <c r="S15" s="58" t="str">
        <f t="shared" si="0"/>
        <v/>
      </c>
      <c r="T15" s="263"/>
      <c r="U15" s="186">
        <v>0.80486111111111114</v>
      </c>
      <c r="V15" s="42" t="s">
        <v>11</v>
      </c>
      <c r="W15" s="43"/>
      <c r="X15" s="43"/>
      <c r="Y15" s="44"/>
      <c r="Z15" s="45"/>
      <c r="AA15" s="46"/>
      <c r="AB15" s="104" t="str">
        <f>TEXT(IF($E13="","",(IF($E14="",S13/(15-(COUNTIF($E13:$R13,""))),(IF($E15="",(S13+S14)/(30-(COUNTIF($E13:$R13,"")+COUNTIF($E14:$R14,""))), (S13+S14+S15)/(45-(COUNTIF($E13:$R13,"")+COUNTIF($E14:$R14,"")+COUNTIF($E15:$R15,"")))))))),"0,00")</f>
        <v>0,00</v>
      </c>
    </row>
    <row r="16" spans="1:28" ht="15.75" thickBot="1" x14ac:dyDescent="0.3">
      <c r="A16" s="115"/>
      <c r="B16" s="86"/>
      <c r="C16" s="87"/>
      <c r="D16" s="88"/>
      <c r="E16" s="71">
        <v>5</v>
      </c>
      <c r="F16" s="71">
        <v>3</v>
      </c>
      <c r="G16" s="71">
        <v>5</v>
      </c>
      <c r="H16" s="71">
        <v>5</v>
      </c>
      <c r="I16" s="71">
        <v>3</v>
      </c>
      <c r="J16" s="71">
        <v>5</v>
      </c>
      <c r="K16" s="71">
        <v>2</v>
      </c>
      <c r="L16" s="71">
        <v>5</v>
      </c>
      <c r="M16" s="71">
        <v>0</v>
      </c>
      <c r="N16" s="71">
        <v>5</v>
      </c>
      <c r="O16" s="57"/>
      <c r="P16" s="57"/>
      <c r="Q16" s="57"/>
      <c r="R16" s="57"/>
      <c r="S16" s="58">
        <f t="shared" si="0"/>
        <v>38</v>
      </c>
      <c r="T16" s="261">
        <v>4</v>
      </c>
      <c r="U16" s="184">
        <f>SUM(S16:S19)+IF(ISNUMBER(T16),T16,0)+IF(ISNUMBER(T18),T18,0)+IF(ISNUMBER(T19),T19,0)</f>
        <v>90</v>
      </c>
      <c r="V16" s="48">
        <f>COUNTIF($E16:$R16,0)+COUNTIF($E17:$R17,0)+COUNTIF($E18:$R18,0)+COUNTIF($E19:$R19,0)</f>
        <v>8</v>
      </c>
      <c r="W16" s="48">
        <f>COUNTIF($E16:$R16,1)+COUNTIF($E17:$R17,1)+COUNTIF($E18:$R18,1)+COUNTIF($E19:$R19,1)</f>
        <v>1</v>
      </c>
      <c r="X16" s="48">
        <f>COUNTIF($E16:$R16,2)+COUNTIF($E17:$R17,2)+COUNTIF($E18:$R18,2)+COUNTIF($E19:$R19,2)</f>
        <v>4</v>
      </c>
      <c r="Y16" s="48">
        <f>COUNTIF($E16:$R16,3)+COUNTIF($E17:$R17,3)+COUNTIF($E18:$R18,3)+COUNTIF($E19:$R19,3)</f>
        <v>4</v>
      </c>
      <c r="Z16" s="48">
        <f>COUNTIF($E16:$R16,5)+COUNTIF($E17:$R17,5)+COUNTIF($E18:$R18,5)+COUNTIF($E19:$R19,5)</f>
        <v>13</v>
      </c>
      <c r="AA16" s="49">
        <f>COUNTIF($E16:$R16,"5*")+COUNTIF($E17:$R17,"5*")+COUNTIF($E18:$R18,"5*")</f>
        <v>0</v>
      </c>
      <c r="AB16" s="101">
        <f>COUNTIF($E16:$R16,20)+COUNTIF($E17:$R17,20)+COUNTIF($E18:$R18,20)</f>
        <v>0</v>
      </c>
    </row>
    <row r="17" spans="1:28" ht="15.75" thickBot="1" x14ac:dyDescent="0.3">
      <c r="A17" s="116">
        <v>27</v>
      </c>
      <c r="B17" s="113" t="s">
        <v>36</v>
      </c>
      <c r="C17" s="114" t="s">
        <v>92</v>
      </c>
      <c r="D17" s="91" t="s">
        <v>21</v>
      </c>
      <c r="E17" s="71">
        <v>5</v>
      </c>
      <c r="F17" s="71">
        <v>5</v>
      </c>
      <c r="G17" s="71">
        <v>5</v>
      </c>
      <c r="H17" s="71">
        <v>5</v>
      </c>
      <c r="I17" s="71">
        <v>0</v>
      </c>
      <c r="J17" s="71">
        <v>2</v>
      </c>
      <c r="K17" s="71">
        <v>0</v>
      </c>
      <c r="L17" s="71">
        <v>3</v>
      </c>
      <c r="M17" s="71">
        <v>0</v>
      </c>
      <c r="N17" s="71">
        <v>2</v>
      </c>
      <c r="O17" s="51"/>
      <c r="P17" s="51"/>
      <c r="Q17" s="51"/>
      <c r="R17" s="51"/>
      <c r="S17" s="58">
        <f t="shared" si="0"/>
        <v>27</v>
      </c>
      <c r="T17" s="262"/>
      <c r="U17" s="185"/>
      <c r="V17" s="54"/>
      <c r="W17" s="54"/>
      <c r="X17" s="54"/>
      <c r="Y17" s="54"/>
      <c r="Z17" s="54"/>
      <c r="AA17" s="55"/>
      <c r="AB17" s="102"/>
    </row>
    <row r="18" spans="1:28" ht="18.75" thickBot="1" x14ac:dyDescent="0.3">
      <c r="A18" s="117"/>
      <c r="B18" s="89"/>
      <c r="C18" s="90"/>
      <c r="D18" s="91"/>
      <c r="E18" s="71">
        <v>5</v>
      </c>
      <c r="F18" s="71">
        <v>0</v>
      </c>
      <c r="G18" s="71">
        <v>5</v>
      </c>
      <c r="H18" s="71">
        <v>3</v>
      </c>
      <c r="I18" s="71">
        <v>0</v>
      </c>
      <c r="J18" s="71">
        <v>1</v>
      </c>
      <c r="K18" s="71">
        <v>0</v>
      </c>
      <c r="L18" s="71">
        <v>5</v>
      </c>
      <c r="M18" s="71">
        <v>0</v>
      </c>
      <c r="N18" s="71">
        <v>2</v>
      </c>
      <c r="O18" s="73"/>
      <c r="P18" s="73"/>
      <c r="Q18" s="73"/>
      <c r="R18" s="73"/>
      <c r="S18" s="58">
        <f t="shared" si="0"/>
        <v>21</v>
      </c>
      <c r="T18" s="262"/>
      <c r="U18" s="186">
        <v>0.55555555555555558</v>
      </c>
      <c r="V18" s="37" t="s">
        <v>3</v>
      </c>
      <c r="W18" s="38"/>
      <c r="X18" s="38"/>
      <c r="Y18" s="39"/>
      <c r="Z18" s="39"/>
      <c r="AA18" s="40"/>
      <c r="AB18" s="103" t="str">
        <f>TEXT( (U19-U18+0.00000000000001),"[hh].mm.ss")</f>
        <v>05.59.00</v>
      </c>
    </row>
    <row r="19" spans="1:28" ht="18.75" thickBot="1" x14ac:dyDescent="0.3">
      <c r="A19" s="118"/>
      <c r="B19" s="92"/>
      <c r="C19" s="93"/>
      <c r="D19" s="94"/>
      <c r="E19" s="71"/>
      <c r="F19" s="57"/>
      <c r="G19" s="57"/>
      <c r="H19" s="57"/>
      <c r="I19" s="57"/>
      <c r="J19" s="57"/>
      <c r="K19" s="57"/>
      <c r="L19" s="57"/>
      <c r="M19" s="57"/>
      <c r="N19" s="57"/>
      <c r="O19" s="76"/>
      <c r="P19" s="76"/>
      <c r="Q19" s="76"/>
      <c r="R19" s="76"/>
      <c r="S19" s="58" t="str">
        <f t="shared" si="0"/>
        <v/>
      </c>
      <c r="T19" s="263"/>
      <c r="U19" s="186">
        <v>0.80486111111111114</v>
      </c>
      <c r="V19" s="42" t="s">
        <v>11</v>
      </c>
      <c r="W19" s="43"/>
      <c r="X19" s="43"/>
      <c r="Y19" s="44"/>
      <c r="Z19" s="45"/>
      <c r="AA19" s="46"/>
      <c r="AB19" s="104" t="str">
        <f>TEXT(IF($E17="","",(IF($E18="",S17/(15-(COUNTIF($E17:$R17,""))),(IF($E19="",(S17+S18)/(30-(COUNTIF($E17:$R17,"")+COUNTIF($E18:$R18,""))), (S17+S18+S19)/(45-(COUNTIF($E17:$R17,"")+COUNTIF($E18:$R18,"")+COUNTIF($E19:$R19,"")))))))),"0,00")</f>
        <v>2,18</v>
      </c>
    </row>
    <row r="20" spans="1:28" ht="15.75" thickBot="1" x14ac:dyDescent="0.3">
      <c r="A20" s="115"/>
      <c r="B20" s="86"/>
      <c r="C20" s="87"/>
      <c r="D20" s="88"/>
      <c r="E20" s="152">
        <v>0</v>
      </c>
      <c r="F20" s="152">
        <v>0</v>
      </c>
      <c r="G20" s="152">
        <v>1</v>
      </c>
      <c r="H20" s="152">
        <v>5</v>
      </c>
      <c r="I20" s="152">
        <v>5</v>
      </c>
      <c r="J20" s="152">
        <v>1</v>
      </c>
      <c r="K20" s="152">
        <v>0</v>
      </c>
      <c r="L20" s="152">
        <v>0</v>
      </c>
      <c r="M20" s="152">
        <v>0</v>
      </c>
      <c r="N20" s="152">
        <v>0</v>
      </c>
      <c r="O20" s="57"/>
      <c r="P20" s="57"/>
      <c r="Q20" s="57"/>
      <c r="R20" s="57"/>
      <c r="S20" s="58">
        <f t="shared" si="0"/>
        <v>12</v>
      </c>
      <c r="T20" s="261">
        <v>3</v>
      </c>
      <c r="U20" s="184">
        <f>SUM(S20:S23)+IF(ISNUMBER(T20),T20,0)+IF(ISNUMBER(T22),T22,0)+IF(ISNUMBER(T23),T23,0)</f>
        <v>42</v>
      </c>
      <c r="V20" s="48">
        <f>COUNTIF($E20:$R20,0)+COUNTIF($E21:$R21,0)+COUNTIF($E22:$R22,0)+COUNTIF($E23:$R23,0)</f>
        <v>13</v>
      </c>
      <c r="W20" s="48">
        <f>COUNTIF($E20:$R20,1)+COUNTIF($E21:$R21,1)+COUNTIF($E22:$R22,1)+COUNTIF($E23:$R23,1)</f>
        <v>10</v>
      </c>
      <c r="X20" s="48">
        <f>COUNTIF($E20:$R20,2)+COUNTIF($E21:$R21,2)+COUNTIF($E22:$R22,2)+COUNTIF($E23:$R23,2)</f>
        <v>2</v>
      </c>
      <c r="Y20" s="48">
        <f>COUNTIF($E20:$R20,3)+COUNTIF($E21:$R21,3)+COUNTIF($E22:$R22,3)+COUNTIF($E23:$R23,3)</f>
        <v>0</v>
      </c>
      <c r="Z20" s="48">
        <f>COUNTIF($E20:$R20,5)+COUNTIF($E21:$R21,5)+COUNTIF($E22:$R22,5)+COUNTIF($E23:$R23,5)</f>
        <v>5</v>
      </c>
      <c r="AA20" s="49">
        <f>COUNTIF($E20:$R20,"5*")+COUNTIF($E21:$R21,"5*")+COUNTIF($E22:$R22,"5*")</f>
        <v>0</v>
      </c>
      <c r="AB20" s="101">
        <f>COUNTIF($E20:$R20,20)+COUNTIF($E21:$R21,20)+COUNTIF($E22:$R22,20)</f>
        <v>0</v>
      </c>
    </row>
    <row r="21" spans="1:28" ht="15.75" thickBot="1" x14ac:dyDescent="0.3">
      <c r="A21" s="116">
        <v>66</v>
      </c>
      <c r="B21" s="113" t="s">
        <v>37</v>
      </c>
      <c r="C21" s="114" t="s">
        <v>38</v>
      </c>
      <c r="D21" s="91" t="s">
        <v>21</v>
      </c>
      <c r="E21" s="71">
        <v>1</v>
      </c>
      <c r="F21" s="71">
        <v>0</v>
      </c>
      <c r="G21" s="71">
        <v>1</v>
      </c>
      <c r="H21" s="71">
        <v>5</v>
      </c>
      <c r="I21" s="71">
        <v>1</v>
      </c>
      <c r="J21" s="71">
        <v>0</v>
      </c>
      <c r="K21" s="71">
        <v>1</v>
      </c>
      <c r="L21" s="71">
        <v>1</v>
      </c>
      <c r="M21" s="71">
        <v>1</v>
      </c>
      <c r="N21" s="71">
        <v>5</v>
      </c>
      <c r="O21" s="51"/>
      <c r="P21" s="51"/>
      <c r="Q21" s="51"/>
      <c r="R21" s="51"/>
      <c r="S21" s="58">
        <f t="shared" si="0"/>
        <v>16</v>
      </c>
      <c r="T21" s="262"/>
      <c r="U21" s="185"/>
      <c r="V21" s="54"/>
      <c r="W21" s="54"/>
      <c r="X21" s="54"/>
      <c r="Y21" s="54"/>
      <c r="Z21" s="54"/>
      <c r="AA21" s="55"/>
      <c r="AB21" s="102"/>
    </row>
    <row r="22" spans="1:28" ht="18.75" thickBot="1" x14ac:dyDescent="0.3">
      <c r="A22" s="117"/>
      <c r="B22" s="89"/>
      <c r="C22" s="90"/>
      <c r="D22" s="91"/>
      <c r="E22" s="71">
        <v>0</v>
      </c>
      <c r="F22" s="71">
        <v>0</v>
      </c>
      <c r="G22" s="71">
        <v>1</v>
      </c>
      <c r="H22" s="71">
        <v>5</v>
      </c>
      <c r="I22" s="71">
        <v>1</v>
      </c>
      <c r="J22" s="71">
        <v>0</v>
      </c>
      <c r="K22" s="71">
        <v>0</v>
      </c>
      <c r="L22" s="71">
        <v>2</v>
      </c>
      <c r="M22" s="71">
        <v>0</v>
      </c>
      <c r="N22" s="71">
        <v>2</v>
      </c>
      <c r="O22" s="73"/>
      <c r="P22" s="73"/>
      <c r="Q22" s="73"/>
      <c r="R22" s="73"/>
      <c r="S22" s="58">
        <f t="shared" si="0"/>
        <v>11</v>
      </c>
      <c r="T22" s="262"/>
      <c r="U22" s="186">
        <v>0.55625000000000002</v>
      </c>
      <c r="V22" s="37" t="s">
        <v>3</v>
      </c>
      <c r="W22" s="38"/>
      <c r="X22" s="38"/>
      <c r="Y22" s="39"/>
      <c r="Z22" s="39"/>
      <c r="AA22" s="40"/>
      <c r="AB22" s="103" t="str">
        <f>TEXT( (U23-U22+0.00000000000001),"[hh].mm.ss")</f>
        <v>05.49.00</v>
      </c>
    </row>
    <row r="23" spans="1:28" ht="18.75" thickBot="1" x14ac:dyDescent="0.3">
      <c r="A23" s="118"/>
      <c r="B23" s="92"/>
      <c r="C23" s="93"/>
      <c r="D23" s="94"/>
      <c r="E23" s="71"/>
      <c r="F23" s="57"/>
      <c r="G23" s="57"/>
      <c r="H23" s="57"/>
      <c r="I23" s="57"/>
      <c r="J23" s="57"/>
      <c r="K23" s="57"/>
      <c r="L23" s="57"/>
      <c r="M23" s="57"/>
      <c r="N23" s="57"/>
      <c r="O23" s="76"/>
      <c r="P23" s="76"/>
      <c r="Q23" s="76"/>
      <c r="R23" s="76"/>
      <c r="S23" s="58" t="str">
        <f t="shared" si="0"/>
        <v/>
      </c>
      <c r="T23" s="263"/>
      <c r="U23" s="186">
        <v>0.79861111111111116</v>
      </c>
      <c r="V23" s="42" t="s">
        <v>11</v>
      </c>
      <c r="W23" s="43"/>
      <c r="X23" s="43"/>
      <c r="Y23" s="44"/>
      <c r="Z23" s="45"/>
      <c r="AA23" s="46"/>
      <c r="AB23" s="104" t="str">
        <f>TEXT(IF($E21="","",(IF($E22="",S21/(15-(COUNTIF($E21:$R21,""))),(IF($E23="",(S21+S22)/(30-(COUNTIF($E21:$R21,"")+COUNTIF($E22:$R22,""))), (S21+S22+S23)/(45-(COUNTIF($E21:$R21,"")+COUNTIF($E22:$R22,"")+COUNTIF($E23:$R23,"")))))))),"0,00")</f>
        <v>1,23</v>
      </c>
    </row>
  </sheetData>
  <mergeCells count="11">
    <mergeCell ref="AA3:AB3"/>
    <mergeCell ref="AA1:AB2"/>
    <mergeCell ref="T20:T23"/>
    <mergeCell ref="T8:T11"/>
    <mergeCell ref="T16:T19"/>
    <mergeCell ref="A1:C1"/>
    <mergeCell ref="D1:R1"/>
    <mergeCell ref="A2:C2"/>
    <mergeCell ref="D2:R2"/>
    <mergeCell ref="T12:T15"/>
    <mergeCell ref="A3:Z3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workbookViewId="0">
      <selection activeCell="D1" sqref="D1:R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20" max="20" width="7.85546875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</cols>
  <sheetData>
    <row r="1" spans="1:28" ht="33.75" customHeight="1" x14ac:dyDescent="0.65">
      <c r="A1" s="255" t="s">
        <v>20</v>
      </c>
      <c r="B1" s="256"/>
      <c r="C1" s="257"/>
      <c r="D1" s="272" t="s">
        <v>82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"/>
      <c r="T1" s="1"/>
      <c r="U1" s="1"/>
      <c r="V1" s="1"/>
      <c r="W1" s="1"/>
      <c r="X1" s="1"/>
      <c r="Y1" s="1"/>
      <c r="Z1" s="1"/>
      <c r="AA1" s="264" t="s">
        <v>6</v>
      </c>
      <c r="AB1" s="265"/>
    </row>
    <row r="2" spans="1:28" ht="51" customHeight="1" thickBot="1" x14ac:dyDescent="0.45">
      <c r="A2" s="258"/>
      <c r="B2" s="259"/>
      <c r="C2" s="260"/>
      <c r="D2" s="274" t="s">
        <v>17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"/>
      <c r="T2" s="2"/>
      <c r="U2" s="2"/>
      <c r="V2" s="2"/>
      <c r="W2" s="2"/>
      <c r="X2" s="2"/>
      <c r="Y2" s="2"/>
      <c r="Z2" s="2"/>
      <c r="AA2" s="266"/>
      <c r="AB2" s="267"/>
    </row>
    <row r="3" spans="1:28" ht="30" customHeight="1" x14ac:dyDescent="0.6">
      <c r="A3" s="268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70" t="s">
        <v>188</v>
      </c>
      <c r="AB3" s="271"/>
    </row>
    <row r="4" spans="1:28" ht="15" x14ac:dyDescent="0.2">
      <c r="A4" s="4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5"/>
      <c r="W4" s="5"/>
      <c r="X4" s="5"/>
      <c r="Y4" s="5"/>
      <c r="Z4" s="7"/>
      <c r="AA4" s="8"/>
      <c r="AB4" s="9"/>
    </row>
    <row r="5" spans="1:28" ht="16.5" thickBot="1" x14ac:dyDescent="0.3">
      <c r="A5" s="10"/>
      <c r="B5" s="11"/>
      <c r="C5" s="12"/>
      <c r="D5" s="12"/>
      <c r="E5" s="13"/>
      <c r="F5" s="13"/>
      <c r="G5" s="13"/>
      <c r="H5" s="13"/>
      <c r="I5" s="13" t="s">
        <v>16</v>
      </c>
      <c r="J5" s="13"/>
      <c r="K5" s="13"/>
      <c r="L5" s="13"/>
      <c r="M5" s="13"/>
      <c r="N5" s="13"/>
      <c r="O5" s="14"/>
      <c r="P5" s="13"/>
      <c r="Q5" s="13"/>
      <c r="R5" s="13"/>
      <c r="S5" s="15"/>
      <c r="T5" s="15"/>
      <c r="U5" s="16">
        <v>41069</v>
      </c>
      <c r="V5" s="17"/>
      <c r="W5" s="17"/>
      <c r="X5" s="17"/>
      <c r="Y5" s="15"/>
      <c r="Z5" s="18"/>
      <c r="AA5" s="19"/>
      <c r="AB5" s="20"/>
    </row>
    <row r="6" spans="1:28" ht="15" x14ac:dyDescent="0.25">
      <c r="A6" s="121" t="s">
        <v>186</v>
      </c>
      <c r="B6" s="65" t="s">
        <v>14</v>
      </c>
      <c r="C6" s="66"/>
      <c r="D6" s="67" t="s">
        <v>19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 t="s">
        <v>0</v>
      </c>
      <c r="T6" s="24" t="s">
        <v>185</v>
      </c>
      <c r="U6" s="25"/>
      <c r="V6" s="26" t="s">
        <v>9</v>
      </c>
      <c r="W6" s="27"/>
      <c r="X6" s="27"/>
      <c r="Y6" s="28"/>
      <c r="Z6" s="28"/>
      <c r="AA6" s="28"/>
      <c r="AB6" s="29"/>
    </row>
    <row r="7" spans="1:28" ht="15.75" thickBot="1" x14ac:dyDescent="0.3">
      <c r="A7" s="122" t="s">
        <v>4</v>
      </c>
      <c r="B7" s="96" t="s">
        <v>15</v>
      </c>
      <c r="C7" s="97"/>
      <c r="D7" s="98" t="s">
        <v>18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1" t="s">
        <v>7</v>
      </c>
      <c r="T7" s="31" t="s">
        <v>1</v>
      </c>
      <c r="U7" s="32" t="s">
        <v>8</v>
      </c>
      <c r="V7" s="33">
        <v>0</v>
      </c>
      <c r="W7" s="34">
        <v>1</v>
      </c>
      <c r="X7" s="34">
        <v>2</v>
      </c>
      <c r="Y7" s="34">
        <v>3</v>
      </c>
      <c r="Z7" s="34">
        <v>5</v>
      </c>
      <c r="AA7" s="35" t="s">
        <v>2</v>
      </c>
      <c r="AB7" s="36">
        <v>20</v>
      </c>
    </row>
    <row r="8" spans="1:28" ht="15.75" thickBot="1" x14ac:dyDescent="0.3">
      <c r="A8" s="123"/>
      <c r="B8" s="86"/>
      <c r="C8" s="87"/>
      <c r="D8" s="88"/>
      <c r="E8" s="71">
        <v>5</v>
      </c>
      <c r="F8" s="71">
        <v>3</v>
      </c>
      <c r="G8" s="71">
        <v>2</v>
      </c>
      <c r="H8" s="71">
        <v>2</v>
      </c>
      <c r="I8" s="71">
        <v>1</v>
      </c>
      <c r="J8" s="71">
        <v>2</v>
      </c>
      <c r="K8" s="71">
        <v>1</v>
      </c>
      <c r="L8" s="71">
        <v>0</v>
      </c>
      <c r="M8" s="71">
        <v>0</v>
      </c>
      <c r="N8" s="71">
        <v>5</v>
      </c>
      <c r="O8" s="57"/>
      <c r="P8" s="57"/>
      <c r="Q8" s="57"/>
      <c r="R8" s="57"/>
      <c r="S8" s="58">
        <f t="shared" ref="S8:S35" si="0">IF(E8="","",SUM(E8:R8)+(COUNTIF(E8:R8,"5*")*5))</f>
        <v>21</v>
      </c>
      <c r="T8" s="261">
        <v>4</v>
      </c>
      <c r="U8" s="184">
        <f>SUM(S8:S11)+IF(ISNUMBER(T8),T8,0)+IF(ISNUMBER(T10),T10,0)+IF(ISNUMBER(T11),T11,0)</f>
        <v>52</v>
      </c>
      <c r="V8" s="48">
        <f>COUNTIF($E8:$R8,0)+COUNTIF($E9:$R9,0)+COUNTIF($E10:$R10,0)+COUNTIF($E11:$R11,0)</f>
        <v>10</v>
      </c>
      <c r="W8" s="48">
        <f>COUNTIF($E8:$R8,1)+COUNTIF($E9:$R9,1)+COUNTIF($E10:$R10,1)+COUNTIF($E11:$R11,1)</f>
        <v>8</v>
      </c>
      <c r="X8" s="48">
        <f>COUNTIF($E8:$R8,2)+COUNTIF($E9:$R9,2)+COUNTIF($E10:$R10,2)+COUNTIF($E11:$R11,2)</f>
        <v>4</v>
      </c>
      <c r="Y8" s="48">
        <f>COUNTIF($E8:$R8,3)+COUNTIF($E9:$R9,3)+COUNTIF($E10:$R10,3)+COUNTIF($E11:$R11,3)</f>
        <v>4</v>
      </c>
      <c r="Z8" s="48">
        <f>COUNTIF($E8:$R8,5)+COUNTIF($E9:$R9,5)+COUNTIF($E10:$R10,5)+COUNTIF($E11:$R11,5)</f>
        <v>4</v>
      </c>
      <c r="AA8" s="49">
        <f>COUNTIF($E8:$R8,"5*")+COUNTIF($E9:$R9,"5*")+COUNTIF($E10:$R10,"5*")</f>
        <v>0</v>
      </c>
      <c r="AB8" s="50">
        <f>COUNTIF($E8:$R8,20)+COUNTIF($E9:$R9,20)+COUNTIF($E10:$R10,20)</f>
        <v>0</v>
      </c>
    </row>
    <row r="9" spans="1:28" ht="15.75" thickBot="1" x14ac:dyDescent="0.3">
      <c r="A9" s="124">
        <v>5</v>
      </c>
      <c r="B9" s="119" t="s">
        <v>25</v>
      </c>
      <c r="C9" s="120" t="s">
        <v>93</v>
      </c>
      <c r="D9" s="91" t="s">
        <v>21</v>
      </c>
      <c r="E9" s="71">
        <v>3</v>
      </c>
      <c r="F9" s="71">
        <v>1</v>
      </c>
      <c r="G9" s="71">
        <v>1</v>
      </c>
      <c r="H9" s="71">
        <v>1</v>
      </c>
      <c r="I9" s="71">
        <v>1</v>
      </c>
      <c r="J9" s="71">
        <v>0</v>
      </c>
      <c r="K9" s="71">
        <v>0</v>
      </c>
      <c r="L9" s="71">
        <v>0</v>
      </c>
      <c r="M9" s="71">
        <v>5</v>
      </c>
      <c r="N9" s="71">
        <v>0</v>
      </c>
      <c r="O9" s="51"/>
      <c r="P9" s="51"/>
      <c r="Q9" s="51"/>
      <c r="R9" s="51"/>
      <c r="S9" s="52">
        <f t="shared" si="0"/>
        <v>12</v>
      </c>
      <c r="T9" s="262"/>
      <c r="U9" s="185"/>
      <c r="V9" s="54"/>
      <c r="W9" s="54"/>
      <c r="X9" s="54"/>
      <c r="Y9" s="54"/>
      <c r="Z9" s="54"/>
      <c r="AA9" s="55"/>
      <c r="AB9" s="56"/>
    </row>
    <row r="10" spans="1:28" ht="18.75" thickBot="1" x14ac:dyDescent="0.3">
      <c r="A10" s="125"/>
      <c r="B10" s="89"/>
      <c r="C10" s="90"/>
      <c r="D10" s="91"/>
      <c r="E10" s="71">
        <v>0</v>
      </c>
      <c r="F10" s="71">
        <v>1</v>
      </c>
      <c r="G10" s="71">
        <v>2</v>
      </c>
      <c r="H10" s="71">
        <v>0</v>
      </c>
      <c r="I10" s="71">
        <v>3</v>
      </c>
      <c r="J10" s="71">
        <v>0</v>
      </c>
      <c r="K10" s="71">
        <v>1</v>
      </c>
      <c r="L10" s="71">
        <v>3</v>
      </c>
      <c r="M10" s="71">
        <v>5</v>
      </c>
      <c r="N10" s="71">
        <v>0</v>
      </c>
      <c r="O10" s="73"/>
      <c r="P10" s="73"/>
      <c r="Q10" s="73"/>
      <c r="R10" s="73"/>
      <c r="S10" s="74">
        <f t="shared" si="0"/>
        <v>15</v>
      </c>
      <c r="T10" s="262"/>
      <c r="U10" s="186">
        <v>0.54861111111111105</v>
      </c>
      <c r="V10" s="37" t="s">
        <v>3</v>
      </c>
      <c r="W10" s="38"/>
      <c r="X10" s="38"/>
      <c r="Y10" s="39"/>
      <c r="Z10" s="39"/>
      <c r="AA10" s="40"/>
      <c r="AB10" s="41" t="str">
        <f>TEXT( (U11-U10+0.00000000000001),"[hh].mm.ss")</f>
        <v>05.27.00</v>
      </c>
    </row>
    <row r="11" spans="1:28" ht="18.75" thickBot="1" x14ac:dyDescent="0.3">
      <c r="A11" s="126"/>
      <c r="B11" s="92"/>
      <c r="C11" s="93"/>
      <c r="D11" s="94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0" t="str">
        <f t="shared" si="0"/>
        <v/>
      </c>
      <c r="T11" s="263"/>
      <c r="U11" s="186">
        <v>0.77569444444444446</v>
      </c>
      <c r="V11" s="42" t="s">
        <v>11</v>
      </c>
      <c r="W11" s="43"/>
      <c r="X11" s="43"/>
      <c r="Y11" s="44"/>
      <c r="Z11" s="45"/>
      <c r="AA11" s="46"/>
      <c r="AB11" s="47" t="str">
        <f>TEXT(IF($E9="","",(IF($E10="",S9/(15-(COUNTIF($E9:$R9,""))),(IF($E11="",(S9+S10)/(30-(COUNTIF($E9:$R9,"")+COUNTIF($E10:$R10,""))), (S9+S10+S11)/(45-(COUNTIF($E9:$R9,"")+COUNTIF($E10:$R10,"")+COUNTIF($E11:$R11,"")))))))),"0,00")</f>
        <v>1,23</v>
      </c>
    </row>
    <row r="12" spans="1:28" ht="15" customHeight="1" thickBot="1" x14ac:dyDescent="0.3">
      <c r="A12" s="123"/>
      <c r="B12" s="86"/>
      <c r="C12" s="87"/>
      <c r="D12" s="88"/>
      <c r="E12" s="71">
        <v>5</v>
      </c>
      <c r="F12" s="71">
        <v>3</v>
      </c>
      <c r="G12" s="71">
        <v>2</v>
      </c>
      <c r="H12" s="71">
        <v>3</v>
      </c>
      <c r="I12" s="71">
        <v>2</v>
      </c>
      <c r="J12" s="71">
        <v>2</v>
      </c>
      <c r="K12" s="71">
        <v>0</v>
      </c>
      <c r="L12" s="71">
        <v>3</v>
      </c>
      <c r="M12" s="71">
        <v>3</v>
      </c>
      <c r="N12" s="71">
        <v>3</v>
      </c>
      <c r="O12" s="57"/>
      <c r="P12" s="57"/>
      <c r="Q12" s="57"/>
      <c r="R12" s="57"/>
      <c r="S12" s="58">
        <f t="shared" si="0"/>
        <v>26</v>
      </c>
      <c r="T12" s="261">
        <v>7</v>
      </c>
      <c r="U12" s="184">
        <f>SUM(S12:S15)+IF(ISNUMBER(T12),T12,0)+IF(ISNUMBER(T14),T14,0)+IF(ISNUMBER(T15),T15,0)</f>
        <v>71</v>
      </c>
      <c r="V12" s="48">
        <f>COUNTIF($E12:$R12,0)+COUNTIF($E13:$R13,0)+COUNTIF($E14:$R14,0)+COUNTIF($E15:$R15,0)</f>
        <v>5</v>
      </c>
      <c r="W12" s="48">
        <f>COUNTIF($E12:$R12,1)+COUNTIF($E13:$R13,1)+COUNTIF($E14:$R14,1)+COUNTIF($E15:$R15,1)</f>
        <v>2</v>
      </c>
      <c r="X12" s="48">
        <f>COUNTIF($E12:$R12,2)+COUNTIF($E13:$R13,2)+COUNTIF($E14:$R14,2)+COUNTIF($E15:$R15,2)</f>
        <v>9</v>
      </c>
      <c r="Y12" s="48">
        <f>COUNTIF($E12:$R12,3)+COUNTIF($E13:$R13,3)+COUNTIF($E14:$R14,3)+COUNTIF($E15:$R15,3)</f>
        <v>13</v>
      </c>
      <c r="Z12" s="48">
        <f>COUNTIF($E12:$R12,5)+COUNTIF($E13:$R13,5)+COUNTIF($E14:$R14,5)+COUNTIF($E15:$R15,5)</f>
        <v>1</v>
      </c>
      <c r="AA12" s="49">
        <f>COUNTIF($E12:$R12,"5*")+COUNTIF($E13:$R13,"5*")+COUNTIF($E14:$R14,"5*")</f>
        <v>0</v>
      </c>
      <c r="AB12" s="50">
        <f>COUNTIF($E12:$R12,20)+COUNTIF($E13:$R13,20)+COUNTIF($E14:$R14,20)</f>
        <v>0</v>
      </c>
    </row>
    <row r="13" spans="1:28" ht="15.75" customHeight="1" thickBot="1" x14ac:dyDescent="0.3">
      <c r="A13" s="124">
        <v>7</v>
      </c>
      <c r="B13" s="119" t="s">
        <v>23</v>
      </c>
      <c r="C13" s="120" t="s">
        <v>24</v>
      </c>
      <c r="D13" s="91" t="s">
        <v>21</v>
      </c>
      <c r="E13" s="71">
        <v>3</v>
      </c>
      <c r="F13" s="71">
        <v>3</v>
      </c>
      <c r="G13" s="71">
        <v>1</v>
      </c>
      <c r="H13" s="71">
        <v>0</v>
      </c>
      <c r="I13" s="71">
        <v>0</v>
      </c>
      <c r="J13" s="71">
        <v>2</v>
      </c>
      <c r="K13" s="71">
        <v>3</v>
      </c>
      <c r="L13" s="71">
        <v>1</v>
      </c>
      <c r="M13" s="71">
        <v>3</v>
      </c>
      <c r="N13" s="71">
        <v>3</v>
      </c>
      <c r="O13" s="51"/>
      <c r="P13" s="51"/>
      <c r="Q13" s="51"/>
      <c r="R13" s="51"/>
      <c r="S13" s="52">
        <f t="shared" si="0"/>
        <v>19</v>
      </c>
      <c r="T13" s="262"/>
      <c r="U13" s="185"/>
      <c r="V13" s="54"/>
      <c r="W13" s="54"/>
      <c r="X13" s="54"/>
      <c r="Y13" s="54"/>
      <c r="Z13" s="54"/>
      <c r="AA13" s="55"/>
      <c r="AB13" s="56"/>
    </row>
    <row r="14" spans="1:28" ht="16.5" customHeight="1" thickBot="1" x14ac:dyDescent="0.3">
      <c r="A14" s="125"/>
      <c r="B14" s="89"/>
      <c r="C14" s="90"/>
      <c r="D14" s="91"/>
      <c r="E14" s="71">
        <v>3</v>
      </c>
      <c r="F14" s="71">
        <v>3</v>
      </c>
      <c r="G14" s="71">
        <v>2</v>
      </c>
      <c r="H14" s="71">
        <v>2</v>
      </c>
      <c r="I14" s="71">
        <v>0</v>
      </c>
      <c r="J14" s="71">
        <v>2</v>
      </c>
      <c r="K14" s="71">
        <v>0</v>
      </c>
      <c r="L14" s="71">
        <v>2</v>
      </c>
      <c r="M14" s="71">
        <v>3</v>
      </c>
      <c r="N14" s="71">
        <v>2</v>
      </c>
      <c r="O14" s="73"/>
      <c r="P14" s="73"/>
      <c r="Q14" s="73"/>
      <c r="R14" s="73"/>
      <c r="S14" s="74">
        <f t="shared" si="0"/>
        <v>19</v>
      </c>
      <c r="T14" s="262"/>
      <c r="U14" s="186">
        <v>0.5493055555555556</v>
      </c>
      <c r="V14" s="37" t="s">
        <v>3</v>
      </c>
      <c r="W14" s="38"/>
      <c r="X14" s="38"/>
      <c r="Y14" s="39"/>
      <c r="Z14" s="39"/>
      <c r="AA14" s="40"/>
      <c r="AB14" s="41" t="str">
        <f>TEXT( (U15-U14+0.00000000000001),"[hh].mm.ss")</f>
        <v>05.49.00</v>
      </c>
    </row>
    <row r="15" spans="1:28" ht="16.5" customHeight="1" thickBot="1" x14ac:dyDescent="0.3">
      <c r="A15" s="126"/>
      <c r="B15" s="92"/>
      <c r="C15" s="93"/>
      <c r="D15" s="94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70" t="str">
        <f t="shared" si="0"/>
        <v/>
      </c>
      <c r="T15" s="263"/>
      <c r="U15" s="186">
        <v>0.79166666666666663</v>
      </c>
      <c r="V15" s="42" t="s">
        <v>11</v>
      </c>
      <c r="W15" s="43"/>
      <c r="X15" s="43"/>
      <c r="Y15" s="44"/>
      <c r="Z15" s="45"/>
      <c r="AA15" s="46"/>
      <c r="AB15" s="47" t="str">
        <f>TEXT(IF($E13="","",(IF($E14="",S13/(15-(COUNTIF($E13:$R13,""))),(IF($E15="",(S13+S14)/(30-(COUNTIF($E13:$R13,"")+COUNTIF($E14:$R14,""))), (S13+S14+S15)/(45-(COUNTIF($E13:$R13,"")+COUNTIF($E14:$R14,"")+COUNTIF($E15:$R15,"")))))))),"0,00")</f>
        <v>1,73</v>
      </c>
    </row>
    <row r="16" spans="1:28" ht="15" customHeight="1" thickBot="1" x14ac:dyDescent="0.3">
      <c r="A16" s="123"/>
      <c r="B16" s="86"/>
      <c r="C16" s="87"/>
      <c r="D16" s="88"/>
      <c r="E16" s="71">
        <v>3</v>
      </c>
      <c r="F16" s="71">
        <v>5</v>
      </c>
      <c r="G16" s="71">
        <v>2</v>
      </c>
      <c r="H16" s="71">
        <v>0</v>
      </c>
      <c r="I16" s="71">
        <v>5</v>
      </c>
      <c r="J16" s="71">
        <v>3</v>
      </c>
      <c r="K16" s="71">
        <v>2</v>
      </c>
      <c r="L16" s="71">
        <v>2</v>
      </c>
      <c r="M16" s="71">
        <v>3</v>
      </c>
      <c r="N16" s="71">
        <v>0</v>
      </c>
      <c r="O16" s="57"/>
      <c r="P16" s="57"/>
      <c r="Q16" s="57"/>
      <c r="R16" s="57"/>
      <c r="S16" s="58">
        <f t="shared" si="0"/>
        <v>25</v>
      </c>
      <c r="T16" s="261">
        <v>5</v>
      </c>
      <c r="U16" s="184">
        <f>SUM(S16:S19)+IF(ISNUMBER(T16),T16,0)+IF(ISNUMBER(T18),T18,0)+IF(ISNUMBER(T19),T19,0)</f>
        <v>60</v>
      </c>
      <c r="V16" s="48">
        <f>COUNTIF($E16:$R16,0)+COUNTIF($E17:$R17,0)+COUNTIF($E18:$R18,0)+COUNTIF($E19:$R19,0)</f>
        <v>5</v>
      </c>
      <c r="W16" s="48">
        <f>COUNTIF($E16:$R16,1)+COUNTIF($E17:$R17,1)+COUNTIF($E18:$R18,1)+COUNTIF($E19:$R19,1)</f>
        <v>9</v>
      </c>
      <c r="X16" s="48">
        <f>COUNTIF($E16:$R16,2)+COUNTIF($E17:$R17,2)+COUNTIF($E18:$R18,2)+COUNTIF($E19:$R19,2)</f>
        <v>8</v>
      </c>
      <c r="Y16" s="48">
        <f>COUNTIF($E16:$R16,3)+COUNTIF($E17:$R17,3)+COUNTIF($E18:$R18,3)+COUNTIF($E19:$R19,3)</f>
        <v>5</v>
      </c>
      <c r="Z16" s="48">
        <f>COUNTIF($E16:$R16,5)+COUNTIF($E17:$R17,5)+COUNTIF($E18:$R18,5)+COUNTIF($E19:$R19,5)</f>
        <v>3</v>
      </c>
      <c r="AA16" s="49">
        <f>COUNTIF($E16:$R16,"5*")+COUNTIF($E17:$R17,"5*")+COUNTIF($E18:$R18,"5*")</f>
        <v>0</v>
      </c>
      <c r="AB16" s="50">
        <f>COUNTIF($E16:$R16,20)+COUNTIF($E17:$R17,20)+COUNTIF($E18:$R18,20)</f>
        <v>0</v>
      </c>
    </row>
    <row r="17" spans="1:28" ht="15.75" customHeight="1" thickBot="1" x14ac:dyDescent="0.3">
      <c r="A17" s="124">
        <v>8</v>
      </c>
      <c r="B17" s="119" t="s">
        <v>27</v>
      </c>
      <c r="C17" s="120" t="s">
        <v>94</v>
      </c>
      <c r="D17" s="105" t="s">
        <v>21</v>
      </c>
      <c r="E17" s="71">
        <v>1</v>
      </c>
      <c r="F17" s="71">
        <v>3</v>
      </c>
      <c r="G17" s="71">
        <v>5</v>
      </c>
      <c r="H17" s="71">
        <v>0</v>
      </c>
      <c r="I17" s="71">
        <v>2</v>
      </c>
      <c r="J17" s="71">
        <v>1</v>
      </c>
      <c r="K17" s="71">
        <v>1</v>
      </c>
      <c r="L17" s="71">
        <v>1</v>
      </c>
      <c r="M17" s="71">
        <v>1</v>
      </c>
      <c r="N17" s="71">
        <v>1</v>
      </c>
      <c r="O17" s="51"/>
      <c r="P17" s="51"/>
      <c r="Q17" s="51"/>
      <c r="R17" s="51"/>
      <c r="S17" s="52">
        <f t="shared" si="0"/>
        <v>16</v>
      </c>
      <c r="T17" s="262"/>
      <c r="U17" s="185"/>
      <c r="V17" s="54"/>
      <c r="W17" s="54"/>
      <c r="X17" s="54"/>
      <c r="Y17" s="54"/>
      <c r="Z17" s="54"/>
      <c r="AA17" s="55"/>
      <c r="AB17" s="56"/>
    </row>
    <row r="18" spans="1:28" ht="16.5" customHeight="1" thickBot="1" x14ac:dyDescent="0.3">
      <c r="A18" s="125"/>
      <c r="B18" s="89"/>
      <c r="C18" s="90"/>
      <c r="D18" s="91"/>
      <c r="E18" s="71">
        <v>2</v>
      </c>
      <c r="F18" s="71">
        <v>3</v>
      </c>
      <c r="G18" s="71">
        <v>1</v>
      </c>
      <c r="H18" s="71">
        <v>0</v>
      </c>
      <c r="I18" s="71">
        <v>1</v>
      </c>
      <c r="J18" s="71">
        <v>1</v>
      </c>
      <c r="K18" s="71">
        <v>0</v>
      </c>
      <c r="L18" s="71">
        <v>2</v>
      </c>
      <c r="M18" s="71">
        <v>2</v>
      </c>
      <c r="N18" s="71">
        <v>2</v>
      </c>
      <c r="O18" s="73"/>
      <c r="P18" s="73"/>
      <c r="Q18" s="73"/>
      <c r="R18" s="73"/>
      <c r="S18" s="74">
        <f t="shared" si="0"/>
        <v>14</v>
      </c>
      <c r="T18" s="262"/>
      <c r="U18" s="186">
        <v>0.54999999999999993</v>
      </c>
      <c r="V18" s="37" t="s">
        <v>3</v>
      </c>
      <c r="W18" s="38"/>
      <c r="X18" s="38"/>
      <c r="Y18" s="39"/>
      <c r="Z18" s="39"/>
      <c r="AA18" s="40"/>
      <c r="AB18" s="41" t="str">
        <f>TEXT( (U19-U18+0.00000000000001),"[hh].mm.ss")</f>
        <v>05.49.00</v>
      </c>
    </row>
    <row r="19" spans="1:28" ht="16.5" customHeight="1" thickBot="1" x14ac:dyDescent="0.3">
      <c r="A19" s="126"/>
      <c r="B19" s="92"/>
      <c r="C19" s="93"/>
      <c r="D19" s="106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 t="str">
        <f t="shared" si="0"/>
        <v/>
      </c>
      <c r="T19" s="263"/>
      <c r="U19" s="186">
        <v>0.79236111111111107</v>
      </c>
      <c r="V19" s="42" t="s">
        <v>11</v>
      </c>
      <c r="W19" s="43"/>
      <c r="X19" s="43"/>
      <c r="Y19" s="44"/>
      <c r="Z19" s="45"/>
      <c r="AA19" s="46"/>
      <c r="AB19" s="47" t="str">
        <f>TEXT(IF($E17="","",(IF($E18="",S17/(15-(COUNTIF($E17:$R17,""))),(IF($E19="",(S17+S18)/(30-(COUNTIF($E17:$R17,"")+COUNTIF($E18:$R18,""))), (S17+S18+S19)/(45-(COUNTIF($E17:$R17,"")+COUNTIF($E18:$R18,"")+COUNTIF($E19:$R19,"")))))))),"0,00")</f>
        <v>1,36</v>
      </c>
    </row>
    <row r="20" spans="1:28" ht="15" customHeight="1" thickBot="1" x14ac:dyDescent="0.3">
      <c r="A20" s="123"/>
      <c r="B20" s="86"/>
      <c r="C20" s="87"/>
      <c r="D20" s="88"/>
      <c r="E20" s="71">
        <v>2</v>
      </c>
      <c r="F20" s="71">
        <v>3</v>
      </c>
      <c r="G20" s="71">
        <v>1</v>
      </c>
      <c r="H20" s="71">
        <v>5</v>
      </c>
      <c r="I20" s="71">
        <v>0</v>
      </c>
      <c r="J20" s="71">
        <v>0</v>
      </c>
      <c r="K20" s="71">
        <v>2</v>
      </c>
      <c r="L20" s="71">
        <v>5</v>
      </c>
      <c r="M20" s="71">
        <v>1</v>
      </c>
      <c r="N20" s="71">
        <v>2</v>
      </c>
      <c r="O20" s="57"/>
      <c r="P20" s="57"/>
      <c r="Q20" s="57"/>
      <c r="R20" s="57"/>
      <c r="S20" s="58">
        <f t="shared" si="0"/>
        <v>21</v>
      </c>
      <c r="T20" s="261">
        <v>6</v>
      </c>
      <c r="U20" s="184">
        <f>SUM(S20:S23)+IF(ISNUMBER(T20),T20,0)+IF(ISNUMBER(T22),T22,0)+IF(ISNUMBER(T23),T23,0)</f>
        <v>62</v>
      </c>
      <c r="V20" s="48">
        <f>COUNTIF($E20:$R20,0)+COUNTIF($E21:$R21,0)+COUNTIF($E22:$R22,0)+COUNTIF($E23:$R23,0)</f>
        <v>9</v>
      </c>
      <c r="W20" s="48">
        <f>COUNTIF($E20:$R20,1)+COUNTIF($E21:$R21,1)+COUNTIF($E22:$R22,1)+COUNTIF($E23:$R23,1)</f>
        <v>5</v>
      </c>
      <c r="X20" s="48">
        <f>COUNTIF($E20:$R20,2)+COUNTIF($E21:$R21,2)+COUNTIF($E22:$R22,2)+COUNTIF($E23:$R23,2)</f>
        <v>7</v>
      </c>
      <c r="Y20" s="48">
        <f>COUNTIF($E20:$R20,3)+COUNTIF($E21:$R21,3)+COUNTIF($E22:$R22,3)+COUNTIF($E23:$R23,3)</f>
        <v>4</v>
      </c>
      <c r="Z20" s="48">
        <f>COUNTIF($E20:$R20,5)+COUNTIF($E21:$R21,5)+COUNTIF($E22:$R22,5)+COUNTIF($E23:$R23,5)</f>
        <v>5</v>
      </c>
      <c r="AA20" s="49">
        <f>COUNTIF($E20:$R20,"5*")+COUNTIF($E21:$R21,"5*")+COUNTIF($E22:$R22,"5*")</f>
        <v>0</v>
      </c>
      <c r="AB20" s="50">
        <f>COUNTIF($E20:$R20,20)+COUNTIF($E21:$R21,20)+COUNTIF($E22:$R22,20)</f>
        <v>0</v>
      </c>
    </row>
    <row r="21" spans="1:28" ht="15.75" customHeight="1" thickBot="1" x14ac:dyDescent="0.3">
      <c r="A21" s="124">
        <v>43</v>
      </c>
      <c r="B21" s="119" t="s">
        <v>95</v>
      </c>
      <c r="C21" s="120" t="s">
        <v>96</v>
      </c>
      <c r="D21" s="91" t="s">
        <v>67</v>
      </c>
      <c r="E21" s="71">
        <v>5</v>
      </c>
      <c r="F21" s="71">
        <v>3</v>
      </c>
      <c r="G21" s="71">
        <v>0</v>
      </c>
      <c r="H21" s="71">
        <v>2</v>
      </c>
      <c r="I21" s="71">
        <v>2</v>
      </c>
      <c r="J21" s="71">
        <v>0</v>
      </c>
      <c r="K21" s="71">
        <v>0</v>
      </c>
      <c r="L21" s="71">
        <v>3</v>
      </c>
      <c r="M21" s="71">
        <v>2</v>
      </c>
      <c r="N21" s="71">
        <v>1</v>
      </c>
      <c r="O21" s="51"/>
      <c r="P21" s="51"/>
      <c r="Q21" s="51"/>
      <c r="R21" s="51"/>
      <c r="S21" s="52">
        <f t="shared" si="0"/>
        <v>18</v>
      </c>
      <c r="T21" s="262"/>
      <c r="U21" s="185"/>
      <c r="V21" s="54"/>
      <c r="W21" s="54"/>
      <c r="X21" s="54"/>
      <c r="Y21" s="54"/>
      <c r="Z21" s="54"/>
      <c r="AA21" s="55"/>
      <c r="AB21" s="56"/>
    </row>
    <row r="22" spans="1:28" ht="16.5" customHeight="1" thickBot="1" x14ac:dyDescent="0.3">
      <c r="A22" s="125"/>
      <c r="B22" s="89"/>
      <c r="C22" s="90"/>
      <c r="D22" s="91"/>
      <c r="E22" s="71">
        <v>5</v>
      </c>
      <c r="F22" s="71">
        <v>3</v>
      </c>
      <c r="G22" s="71">
        <v>1</v>
      </c>
      <c r="H22" s="71">
        <v>2</v>
      </c>
      <c r="I22" s="71">
        <v>0</v>
      </c>
      <c r="J22" s="71">
        <v>0</v>
      </c>
      <c r="K22" s="71">
        <v>0</v>
      </c>
      <c r="L22" s="71">
        <v>1</v>
      </c>
      <c r="M22" s="71">
        <v>0</v>
      </c>
      <c r="N22" s="71">
        <v>5</v>
      </c>
      <c r="O22" s="73"/>
      <c r="P22" s="73"/>
      <c r="Q22" s="73"/>
      <c r="R22" s="73"/>
      <c r="S22" s="74">
        <f t="shared" si="0"/>
        <v>17</v>
      </c>
      <c r="T22" s="262"/>
      <c r="U22" s="186">
        <v>0.55069444444444449</v>
      </c>
      <c r="V22" s="37" t="s">
        <v>3</v>
      </c>
      <c r="W22" s="38"/>
      <c r="X22" s="38"/>
      <c r="Y22" s="39"/>
      <c r="Z22" s="39"/>
      <c r="AA22" s="40"/>
      <c r="AB22" s="41" t="str">
        <f>TEXT( (U23-U22+0.00000000000001),"[hh].mm.ss")</f>
        <v>04.18.00</v>
      </c>
    </row>
    <row r="23" spans="1:28" ht="16.5" customHeight="1" thickBot="1" x14ac:dyDescent="0.3">
      <c r="A23" s="126"/>
      <c r="B23" s="92"/>
      <c r="C23" s="93"/>
      <c r="D23" s="94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 t="str">
        <f t="shared" si="0"/>
        <v/>
      </c>
      <c r="T23" s="263"/>
      <c r="U23" s="186">
        <v>0.72986111111111107</v>
      </c>
      <c r="V23" s="42" t="s">
        <v>11</v>
      </c>
      <c r="W23" s="43"/>
      <c r="X23" s="43"/>
      <c r="Y23" s="44"/>
      <c r="Z23" s="45"/>
      <c r="AA23" s="46"/>
      <c r="AB23" s="47" t="str">
        <f>TEXT(IF($E21="","",(IF($E22="",S21/(15-(COUNTIF($E21:$R21,""))),(IF($E23="",(S21+S22)/(30-(COUNTIF($E21:$R21,"")+COUNTIF($E22:$R22,""))), (S21+S22+S23)/(45-(COUNTIF($E21:$R21,"")+COUNTIF($E22:$R22,"")+COUNTIF($E23:$R23,"")))))))),"0,00")</f>
        <v>1,59</v>
      </c>
    </row>
    <row r="24" spans="1:28" ht="15.75" customHeight="1" thickBot="1" x14ac:dyDescent="0.3">
      <c r="A24" s="123"/>
      <c r="B24" s="86"/>
      <c r="C24" s="87"/>
      <c r="D24" s="88"/>
      <c r="E24" s="71">
        <v>0</v>
      </c>
      <c r="F24" s="71">
        <v>5</v>
      </c>
      <c r="G24" s="71">
        <v>0</v>
      </c>
      <c r="H24" s="71">
        <v>1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57"/>
      <c r="P24" s="57"/>
      <c r="Q24" s="57"/>
      <c r="R24" s="57"/>
      <c r="S24" s="58">
        <f t="shared" si="0"/>
        <v>6</v>
      </c>
      <c r="T24" s="261">
        <v>1</v>
      </c>
      <c r="U24" s="184">
        <f>SUM(S24:S27)+IF(ISNUMBER(T24),T24,0)+IF(ISNUMBER(T26),T26,0)+IF(ISNUMBER(T27),T27,0)</f>
        <v>13</v>
      </c>
      <c r="V24" s="48">
        <f>COUNTIF($E24:$R24,0)+COUNTIF($E25:$R25,0)+COUNTIF($E26:$R26,0)+COUNTIF($E27:$R27,0)</f>
        <v>23</v>
      </c>
      <c r="W24" s="48">
        <f>COUNTIF($E24:$R24,1)+COUNTIF($E25:$R25,1)+COUNTIF($E26:$R26,1)+COUNTIF($E27:$R27,1)</f>
        <v>5</v>
      </c>
      <c r="X24" s="48">
        <f>COUNTIF($E24:$R24,2)+COUNTIF($E25:$R25,2)+COUNTIF($E26:$R26,2)+COUNTIF($E27:$R27,2)</f>
        <v>1</v>
      </c>
      <c r="Y24" s="48">
        <f>COUNTIF($E24:$R24,3)+COUNTIF($E25:$R25,3)+COUNTIF($E26:$R26,3)+COUNTIF($E27:$R27,3)</f>
        <v>0</v>
      </c>
      <c r="Z24" s="48">
        <f>COUNTIF($E24:$R24,5)+COUNTIF($E25:$R25,5)+COUNTIF($E26:$R26,5)+COUNTIF($E27:$R27,5)</f>
        <v>1</v>
      </c>
      <c r="AA24" s="49">
        <f>COUNTIF($E24:$R24,"5*")+COUNTIF($E25:$R25,"5*")+COUNTIF($E26:$R26,"5*")</f>
        <v>0</v>
      </c>
      <c r="AB24" s="50">
        <f>COUNTIF($E24:$R24,20)+COUNTIF($E25:$R25,20)+COUNTIF($E26:$R26,20)</f>
        <v>0</v>
      </c>
    </row>
    <row r="25" spans="1:28" ht="15.75" customHeight="1" thickBot="1" x14ac:dyDescent="0.3">
      <c r="A25" s="124">
        <v>44</v>
      </c>
      <c r="B25" s="119" t="s">
        <v>97</v>
      </c>
      <c r="C25" s="120" t="s">
        <v>98</v>
      </c>
      <c r="D25" s="91" t="s">
        <v>66</v>
      </c>
      <c r="E25" s="71">
        <v>0</v>
      </c>
      <c r="F25" s="71">
        <v>2</v>
      </c>
      <c r="G25" s="71">
        <v>0</v>
      </c>
      <c r="H25" s="71">
        <v>1</v>
      </c>
      <c r="I25" s="71">
        <v>0</v>
      </c>
      <c r="J25" s="71">
        <v>0</v>
      </c>
      <c r="K25" s="71">
        <v>0</v>
      </c>
      <c r="L25" s="71">
        <v>1</v>
      </c>
      <c r="M25" s="71">
        <v>0</v>
      </c>
      <c r="N25" s="71">
        <v>0</v>
      </c>
      <c r="O25" s="51"/>
      <c r="P25" s="51"/>
      <c r="Q25" s="51"/>
      <c r="R25" s="51"/>
      <c r="S25" s="52">
        <f t="shared" si="0"/>
        <v>4</v>
      </c>
      <c r="T25" s="262"/>
      <c r="U25" s="185"/>
      <c r="V25" s="54"/>
      <c r="W25" s="54"/>
      <c r="X25" s="54"/>
      <c r="Y25" s="54"/>
      <c r="Z25" s="54"/>
      <c r="AA25" s="55"/>
      <c r="AB25" s="56"/>
    </row>
    <row r="26" spans="1:28" ht="16.5" customHeight="1" thickBot="1" x14ac:dyDescent="0.3">
      <c r="A26" s="125"/>
      <c r="B26" s="89"/>
      <c r="C26" s="90"/>
      <c r="D26" s="91"/>
      <c r="E26" s="71">
        <v>0</v>
      </c>
      <c r="F26" s="71">
        <v>0</v>
      </c>
      <c r="G26" s="71">
        <v>0</v>
      </c>
      <c r="H26" s="71">
        <v>1</v>
      </c>
      <c r="I26" s="71">
        <v>0</v>
      </c>
      <c r="J26" s="71">
        <v>1</v>
      </c>
      <c r="K26" s="71">
        <v>0</v>
      </c>
      <c r="L26" s="71">
        <v>0</v>
      </c>
      <c r="M26" s="71">
        <v>0</v>
      </c>
      <c r="N26" s="71">
        <v>0</v>
      </c>
      <c r="O26" s="73"/>
      <c r="P26" s="73"/>
      <c r="Q26" s="73"/>
      <c r="R26" s="73"/>
      <c r="S26" s="74">
        <f t="shared" si="0"/>
        <v>2</v>
      </c>
      <c r="T26" s="262"/>
      <c r="U26" s="186">
        <v>0.55138888888888882</v>
      </c>
      <c r="V26" s="37" t="s">
        <v>3</v>
      </c>
      <c r="W26" s="38"/>
      <c r="X26" s="38"/>
      <c r="Y26" s="39"/>
      <c r="Z26" s="39"/>
      <c r="AA26" s="40"/>
      <c r="AB26" s="41" t="str">
        <f>TEXT( (U27-U26+0.00000000000001),"[hh].mm.ss")</f>
        <v>04.17.00</v>
      </c>
    </row>
    <row r="27" spans="1:28" ht="16.5" customHeight="1" thickBot="1" x14ac:dyDescent="0.3">
      <c r="A27" s="126"/>
      <c r="B27" s="92"/>
      <c r="C27" s="93"/>
      <c r="D27" s="94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 t="str">
        <f t="shared" si="0"/>
        <v/>
      </c>
      <c r="T27" s="263"/>
      <c r="U27" s="186">
        <v>0.72986111111111107</v>
      </c>
      <c r="V27" s="42" t="s">
        <v>11</v>
      </c>
      <c r="W27" s="43"/>
      <c r="X27" s="43"/>
      <c r="Y27" s="44"/>
      <c r="Z27" s="45"/>
      <c r="AA27" s="46"/>
      <c r="AB27" s="47" t="str">
        <f>TEXT(IF($E25="","",(IF($E26="",S25/(15-(COUNTIF($E25:$R25,""))),(IF($E27="",(S25+S26)/(30-(COUNTIF($E25:$R25,"")+COUNTIF($E26:$R26,""))), (S25+S26+S27)/(45-(COUNTIF($E25:$R25,"")+COUNTIF($E26:$R26,"")+COUNTIF($E27:$R27,"")))))))),"0,00")</f>
        <v>0,27</v>
      </c>
    </row>
    <row r="28" spans="1:28" ht="15.75" customHeight="1" thickBot="1" x14ac:dyDescent="0.3">
      <c r="A28" s="123"/>
      <c r="B28" s="86"/>
      <c r="C28" s="87"/>
      <c r="D28" s="88"/>
      <c r="E28" s="71">
        <v>1</v>
      </c>
      <c r="F28" s="71">
        <v>3</v>
      </c>
      <c r="G28" s="71">
        <v>1</v>
      </c>
      <c r="H28" s="71">
        <v>3</v>
      </c>
      <c r="I28" s="71">
        <v>0</v>
      </c>
      <c r="J28" s="71">
        <v>2</v>
      </c>
      <c r="K28" s="71">
        <v>0</v>
      </c>
      <c r="L28" s="71">
        <v>1</v>
      </c>
      <c r="M28" s="71">
        <v>2</v>
      </c>
      <c r="N28" s="71">
        <v>0</v>
      </c>
      <c r="O28" s="57"/>
      <c r="P28" s="57"/>
      <c r="Q28" s="57"/>
      <c r="R28" s="57"/>
      <c r="S28" s="58">
        <f t="shared" si="0"/>
        <v>13</v>
      </c>
      <c r="T28" s="261">
        <v>2</v>
      </c>
      <c r="U28" s="184">
        <f>SUM(S28:S31)+IF(ISNUMBER(T28),T28,0)+IF(ISNUMBER(T30),T30,0)+IF(ISNUMBER(T31),T31,0)</f>
        <v>37</v>
      </c>
      <c r="V28" s="48">
        <f>COUNTIF($E28:$R28,0)+COUNTIF($E29:$R29,0)+COUNTIF($E30:$R30,0)+COUNTIF($E31:$R31,0)</f>
        <v>13</v>
      </c>
      <c r="W28" s="48">
        <f>COUNTIF($E28:$R28,1)+COUNTIF($E29:$R29,1)+COUNTIF($E30:$R30,1)+COUNTIF($E31:$R31,1)</f>
        <v>10</v>
      </c>
      <c r="X28" s="48">
        <f>COUNTIF($E28:$R28,2)+COUNTIF($E29:$R29,2)+COUNTIF($E30:$R30,2)+COUNTIF($E31:$R31,2)</f>
        <v>2</v>
      </c>
      <c r="Y28" s="48">
        <f>COUNTIF($E28:$R28,3)+COUNTIF($E29:$R29,3)+COUNTIF($E30:$R30,3)+COUNTIF($E31:$R31,3)</f>
        <v>2</v>
      </c>
      <c r="Z28" s="48">
        <f>COUNTIF($E28:$R28,5)+COUNTIF($E29:$R29,5)+COUNTIF($E30:$R30,5)+COUNTIF($E31:$R31,5)</f>
        <v>3</v>
      </c>
      <c r="AA28" s="49">
        <f>COUNTIF($E28:$R28,"5*")+COUNTIF($E29:$R29,"5*")+COUNTIF($E30:$R30,"5*")</f>
        <v>0</v>
      </c>
      <c r="AB28" s="101">
        <f>COUNTIF($E28:$R28,20)+COUNTIF($E29:$R29,20)+COUNTIF($E30:$R30,20)</f>
        <v>0</v>
      </c>
    </row>
    <row r="29" spans="1:28" ht="15.75" customHeight="1" thickBot="1" x14ac:dyDescent="0.3">
      <c r="A29" s="124">
        <v>101</v>
      </c>
      <c r="B29" s="119" t="s">
        <v>99</v>
      </c>
      <c r="C29" s="120" t="s">
        <v>100</v>
      </c>
      <c r="D29" s="91" t="s">
        <v>66</v>
      </c>
      <c r="E29" s="71">
        <v>0</v>
      </c>
      <c r="F29" s="71">
        <v>1</v>
      </c>
      <c r="G29" s="71">
        <v>1</v>
      </c>
      <c r="H29" s="71">
        <v>1</v>
      </c>
      <c r="I29" s="71">
        <v>0</v>
      </c>
      <c r="J29" s="71">
        <v>0</v>
      </c>
      <c r="K29" s="71">
        <v>0</v>
      </c>
      <c r="L29" s="71">
        <v>0</v>
      </c>
      <c r="M29" s="71">
        <v>1</v>
      </c>
      <c r="N29" s="71">
        <v>5</v>
      </c>
      <c r="O29" s="51"/>
      <c r="P29" s="51"/>
      <c r="Q29" s="51"/>
      <c r="R29" s="51"/>
      <c r="S29" s="52">
        <f t="shared" si="0"/>
        <v>9</v>
      </c>
      <c r="T29" s="262"/>
      <c r="U29" s="185"/>
      <c r="V29" s="54"/>
      <c r="W29" s="54"/>
      <c r="X29" s="54"/>
      <c r="Y29" s="54"/>
      <c r="Z29" s="54"/>
      <c r="AA29" s="55"/>
      <c r="AB29" s="102"/>
    </row>
    <row r="30" spans="1:28" ht="16.5" customHeight="1" thickBot="1" x14ac:dyDescent="0.3">
      <c r="A30" s="125"/>
      <c r="B30" s="89"/>
      <c r="C30" s="90"/>
      <c r="D30" s="91"/>
      <c r="E30" s="71">
        <v>5</v>
      </c>
      <c r="F30" s="71">
        <v>0</v>
      </c>
      <c r="G30" s="71">
        <v>1</v>
      </c>
      <c r="H30" s="71">
        <v>1</v>
      </c>
      <c r="I30" s="71">
        <v>0</v>
      </c>
      <c r="J30" s="71">
        <v>0</v>
      </c>
      <c r="K30" s="71">
        <v>0</v>
      </c>
      <c r="L30" s="71">
        <v>0</v>
      </c>
      <c r="M30" s="71">
        <v>1</v>
      </c>
      <c r="N30" s="71">
        <v>5</v>
      </c>
      <c r="O30" s="73"/>
      <c r="P30" s="73"/>
      <c r="Q30" s="73"/>
      <c r="R30" s="73"/>
      <c r="S30" s="74">
        <f t="shared" si="0"/>
        <v>13</v>
      </c>
      <c r="T30" s="262"/>
      <c r="U30" s="186">
        <v>0.55208333333333337</v>
      </c>
      <c r="V30" s="37" t="s">
        <v>3</v>
      </c>
      <c r="W30" s="38"/>
      <c r="X30" s="38"/>
      <c r="Y30" s="39"/>
      <c r="Z30" s="39"/>
      <c r="AA30" s="40"/>
      <c r="AB30" s="103" t="str">
        <f>TEXT( (U31-U30+0.00000000000001),"[hh].mm.ss")</f>
        <v>05.56.00</v>
      </c>
    </row>
    <row r="31" spans="1:28" ht="16.5" customHeight="1" thickBot="1" x14ac:dyDescent="0.3">
      <c r="A31" s="126"/>
      <c r="B31" s="92"/>
      <c r="C31" s="93"/>
      <c r="D31" s="94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76"/>
      <c r="P31" s="76"/>
      <c r="Q31" s="76"/>
      <c r="R31" s="76"/>
      <c r="S31" s="77" t="str">
        <f t="shared" si="0"/>
        <v/>
      </c>
      <c r="T31" s="263"/>
      <c r="U31" s="186">
        <v>0.7993055555555556</v>
      </c>
      <c r="V31" s="42" t="s">
        <v>11</v>
      </c>
      <c r="W31" s="43"/>
      <c r="X31" s="43"/>
      <c r="Y31" s="44"/>
      <c r="Z31" s="45"/>
      <c r="AA31" s="46"/>
      <c r="AB31" s="104" t="str">
        <f>TEXT(IF($E29="","",(IF($E30="",S29/(15-(COUNTIF($E29:$R29,""))),(IF($E31="",(S29+S30)/(30-(COUNTIF($E29:$R29,"")+COUNTIF($E30:$R30,""))), (S29+S30+S31)/(45-(COUNTIF($E29:$R29,"")+COUNTIF($E30:$R30,"")+COUNTIF($E31:$R31,"")))))))),"0,00")</f>
        <v>1,00</v>
      </c>
    </row>
    <row r="32" spans="1:28" ht="15.75" customHeight="1" thickBot="1" x14ac:dyDescent="0.3">
      <c r="A32" s="123"/>
      <c r="B32" s="86"/>
      <c r="C32" s="87"/>
      <c r="D32" s="88"/>
      <c r="E32" s="71">
        <v>1</v>
      </c>
      <c r="F32" s="71">
        <v>3</v>
      </c>
      <c r="G32" s="71">
        <v>0</v>
      </c>
      <c r="H32" s="71">
        <v>0</v>
      </c>
      <c r="I32" s="71">
        <v>0</v>
      </c>
      <c r="J32" s="71">
        <v>0</v>
      </c>
      <c r="K32" s="71">
        <v>5</v>
      </c>
      <c r="L32" s="71">
        <v>0</v>
      </c>
      <c r="M32" s="71">
        <v>0</v>
      </c>
      <c r="N32" s="71">
        <v>0</v>
      </c>
      <c r="O32" s="57"/>
      <c r="P32" s="57"/>
      <c r="Q32" s="57"/>
      <c r="R32" s="57"/>
      <c r="S32" s="58">
        <f t="shared" si="0"/>
        <v>9</v>
      </c>
      <c r="T32" s="261">
        <v>3</v>
      </c>
      <c r="U32" s="184">
        <f>SUM(S32:S35)+IF(ISNUMBER(T32),T32,0)+IF(ISNUMBER(T34),T34,0)+IF(ISNUMBER(T35),T35,0)</f>
        <v>40</v>
      </c>
      <c r="V32" s="48">
        <f>COUNTIF($E32:$R32,0)+COUNTIF($E33:$R33,0)+COUNTIF($E34:$R34,0)+COUNTIF($E35:$R35,0)</f>
        <v>14</v>
      </c>
      <c r="W32" s="48">
        <f>COUNTIF($E32:$R32,1)+COUNTIF($E33:$R33,1)+COUNTIF($E34:$R34,1)+COUNTIF($E35:$R35,1)</f>
        <v>9</v>
      </c>
      <c r="X32" s="48">
        <f>COUNTIF($E32:$R32,2)+COUNTIF($E33:$R33,2)+COUNTIF($E34:$R34,2)+COUNTIF($E35:$R35,2)</f>
        <v>1</v>
      </c>
      <c r="Y32" s="48">
        <f>COUNTIF($E32:$R32,3)+COUNTIF($E33:$R33,3)+COUNTIF($E34:$R34,3)+COUNTIF($E35:$R35,3)</f>
        <v>2</v>
      </c>
      <c r="Z32" s="48">
        <f>COUNTIF($E32:$R32,5)+COUNTIF($E33:$R33,5)+COUNTIF($E34:$R34,5)+COUNTIF($E35:$R35,5)</f>
        <v>4</v>
      </c>
      <c r="AA32" s="49">
        <f>COUNTIF($E32:$R32,"5*")+COUNTIF($E33:$R33,"5*")+COUNTIF($E34:$R34,"5*")</f>
        <v>0</v>
      </c>
      <c r="AB32" s="50">
        <f>COUNTIF($E32:$R32,20)+COUNTIF($E33:$R33,20)+COUNTIF($E34:$R34,20)</f>
        <v>0</v>
      </c>
    </row>
    <row r="33" spans="1:28" ht="15.75" customHeight="1" thickBot="1" x14ac:dyDescent="0.3">
      <c r="A33" s="124">
        <v>111</v>
      </c>
      <c r="B33" s="119" t="s">
        <v>101</v>
      </c>
      <c r="C33" s="120" t="s">
        <v>102</v>
      </c>
      <c r="D33" s="91" t="s">
        <v>66</v>
      </c>
      <c r="E33" s="152">
        <v>1</v>
      </c>
      <c r="F33" s="152">
        <v>1</v>
      </c>
      <c r="G33" s="152">
        <v>1</v>
      </c>
      <c r="H33" s="152">
        <v>5</v>
      </c>
      <c r="I33" s="152">
        <v>5</v>
      </c>
      <c r="J33" s="152">
        <v>0</v>
      </c>
      <c r="K33" s="152">
        <v>2</v>
      </c>
      <c r="L33" s="152">
        <v>0</v>
      </c>
      <c r="M33" s="152">
        <v>0</v>
      </c>
      <c r="N33" s="152">
        <v>5</v>
      </c>
      <c r="O33" s="51"/>
      <c r="P33" s="51"/>
      <c r="Q33" s="51"/>
      <c r="R33" s="51"/>
      <c r="S33" s="52">
        <f t="shared" si="0"/>
        <v>20</v>
      </c>
      <c r="T33" s="262"/>
      <c r="U33" s="185"/>
      <c r="V33" s="54"/>
      <c r="W33" s="54"/>
      <c r="X33" s="54"/>
      <c r="Y33" s="54"/>
      <c r="Z33" s="54"/>
      <c r="AA33" s="55"/>
      <c r="AB33" s="56"/>
    </row>
    <row r="34" spans="1:28" ht="16.5" customHeight="1" thickBot="1" x14ac:dyDescent="0.3">
      <c r="A34" s="125"/>
      <c r="B34" s="89"/>
      <c r="C34" s="90"/>
      <c r="D34" s="91"/>
      <c r="E34" s="71">
        <v>0</v>
      </c>
      <c r="F34" s="71">
        <v>0</v>
      </c>
      <c r="G34" s="71">
        <v>1</v>
      </c>
      <c r="H34" s="71">
        <v>1</v>
      </c>
      <c r="I34" s="71">
        <v>1</v>
      </c>
      <c r="J34" s="71">
        <v>0</v>
      </c>
      <c r="K34" s="71">
        <v>1</v>
      </c>
      <c r="L34" s="71">
        <v>0</v>
      </c>
      <c r="M34" s="71">
        <v>1</v>
      </c>
      <c r="N34" s="71">
        <v>3</v>
      </c>
      <c r="O34" s="73"/>
      <c r="P34" s="73"/>
      <c r="Q34" s="73"/>
      <c r="R34" s="73"/>
      <c r="S34" s="74">
        <f t="shared" si="0"/>
        <v>8</v>
      </c>
      <c r="T34" s="262"/>
      <c r="U34" s="186">
        <v>0.55277777777777781</v>
      </c>
      <c r="V34" s="37" t="s">
        <v>3</v>
      </c>
      <c r="W34" s="38"/>
      <c r="X34" s="38"/>
      <c r="Y34" s="39"/>
      <c r="Z34" s="39"/>
      <c r="AA34" s="40"/>
      <c r="AB34" s="41" t="str">
        <f>TEXT( (U35-U34+0.00000000000001),"[hh].mm.ss")</f>
        <v>05.57.00</v>
      </c>
    </row>
    <row r="35" spans="1:28" ht="16.5" customHeight="1" thickBot="1" x14ac:dyDescent="0.3">
      <c r="A35" s="126"/>
      <c r="B35" s="92"/>
      <c r="C35" s="93"/>
      <c r="D35" s="94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70" t="str">
        <f t="shared" si="0"/>
        <v/>
      </c>
      <c r="T35" s="263"/>
      <c r="U35" s="186">
        <v>0.80069444444444438</v>
      </c>
      <c r="V35" s="42" t="s">
        <v>11</v>
      </c>
      <c r="W35" s="43"/>
      <c r="X35" s="43"/>
      <c r="Y35" s="44"/>
      <c r="Z35" s="45"/>
      <c r="AA35" s="46"/>
      <c r="AB35" s="47" t="str">
        <f>TEXT(IF($E33="","",(IF($E34="",S33/(15-(COUNTIF($E33:$R33,""))),(IF($E35="",(S33+S34)/(30-(COUNTIF($E33:$R33,"")+COUNTIF($E34:$R34,""))), (S33+S34+S35)/(45-(COUNTIF($E33:$R33,"")+COUNTIF($E34:$R34,"")+COUNTIF($E35:$R35,"")))))))),"0,00")</f>
        <v>1,27</v>
      </c>
    </row>
  </sheetData>
  <mergeCells count="14">
    <mergeCell ref="T24:T27"/>
    <mergeCell ref="T32:T35"/>
    <mergeCell ref="T20:T23"/>
    <mergeCell ref="T8:T11"/>
    <mergeCell ref="T16:T19"/>
    <mergeCell ref="T12:T15"/>
    <mergeCell ref="T28:T31"/>
    <mergeCell ref="A1:C1"/>
    <mergeCell ref="D1:R1"/>
    <mergeCell ref="A2:C2"/>
    <mergeCell ref="D2:R2"/>
    <mergeCell ref="AA3:AB3"/>
    <mergeCell ref="A3:Z3"/>
    <mergeCell ref="AA1:AB2"/>
  </mergeCells>
  <phoneticPr fontId="0" type="noConversion"/>
  <pageMargins left="0.74803149606299213" right="0.74803149606299213" top="0.19685039370078741" bottom="0.39370078740157483" header="0.31496062992125984" footer="0.31496062992125984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9"/>
  <sheetViews>
    <sheetView zoomScaleNormal="100" workbookViewId="0">
      <selection activeCell="D1" sqref="D1:R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20" max="20" width="9.28515625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3.7109375" bestFit="1" customWidth="1"/>
  </cols>
  <sheetData>
    <row r="1" spans="1:28" ht="33.75" customHeight="1" x14ac:dyDescent="0.65">
      <c r="A1" s="255" t="s">
        <v>20</v>
      </c>
      <c r="B1" s="256"/>
      <c r="C1" s="257"/>
      <c r="D1" s="272" t="s">
        <v>82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"/>
      <c r="T1" s="1"/>
      <c r="U1" s="1"/>
      <c r="V1" s="1"/>
      <c r="W1" s="1"/>
      <c r="X1" s="1"/>
      <c r="Y1" s="1"/>
      <c r="Z1" s="1"/>
      <c r="AA1" s="1"/>
      <c r="AB1" s="265" t="s">
        <v>192</v>
      </c>
    </row>
    <row r="2" spans="1:28" ht="56.25" customHeight="1" thickBot="1" x14ac:dyDescent="0.45">
      <c r="A2" s="258"/>
      <c r="B2" s="259"/>
      <c r="C2" s="260"/>
      <c r="D2" s="274" t="s">
        <v>17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"/>
      <c r="T2" s="2"/>
      <c r="U2" s="2"/>
      <c r="V2" s="2"/>
      <c r="W2" s="2"/>
      <c r="X2" s="2"/>
      <c r="Y2" s="2"/>
      <c r="Z2" s="2"/>
      <c r="AA2" s="220"/>
      <c r="AB2" s="267"/>
    </row>
    <row r="3" spans="1:28" ht="33" x14ac:dyDescent="0.6">
      <c r="A3" s="268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3" t="s">
        <v>188</v>
      </c>
    </row>
    <row r="4" spans="1:28" ht="15" x14ac:dyDescent="0.2">
      <c r="A4" s="4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5"/>
      <c r="W4" s="5"/>
      <c r="X4" s="5"/>
      <c r="Y4" s="5"/>
      <c r="Z4" s="7"/>
      <c r="AA4" s="8"/>
      <c r="AB4" s="9"/>
    </row>
    <row r="5" spans="1:28" ht="16.5" thickBot="1" x14ac:dyDescent="0.3">
      <c r="A5" s="10"/>
      <c r="B5" s="11"/>
      <c r="C5" s="12"/>
      <c r="D5" s="12"/>
      <c r="E5" s="13"/>
      <c r="F5" s="13"/>
      <c r="G5" s="13"/>
      <c r="H5" s="13"/>
      <c r="I5" s="13" t="s">
        <v>16</v>
      </c>
      <c r="J5" s="13"/>
      <c r="K5" s="13"/>
      <c r="L5" s="13"/>
      <c r="M5" s="13"/>
      <c r="N5" s="13"/>
      <c r="O5" s="14"/>
      <c r="P5" s="13"/>
      <c r="Q5" s="13"/>
      <c r="R5" s="13"/>
      <c r="S5" s="15"/>
      <c r="T5" s="15"/>
      <c r="U5" s="16">
        <v>41069</v>
      </c>
      <c r="V5" s="17"/>
      <c r="W5" s="17"/>
      <c r="X5" s="17"/>
      <c r="Y5" s="15"/>
      <c r="Z5" s="18"/>
      <c r="AA5" s="19"/>
      <c r="AB5" s="20"/>
    </row>
    <row r="6" spans="1:28" ht="15" x14ac:dyDescent="0.25">
      <c r="A6" s="127" t="s">
        <v>186</v>
      </c>
      <c r="B6" s="65" t="s">
        <v>14</v>
      </c>
      <c r="C6" s="66"/>
      <c r="D6" s="67" t="s">
        <v>19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 t="s">
        <v>0</v>
      </c>
      <c r="T6" s="24" t="s">
        <v>185</v>
      </c>
      <c r="U6" s="25"/>
      <c r="V6" s="26" t="s">
        <v>9</v>
      </c>
      <c r="W6" s="27"/>
      <c r="X6" s="27"/>
      <c r="Y6" s="28"/>
      <c r="Z6" s="28"/>
      <c r="AA6" s="28"/>
      <c r="AB6" s="29"/>
    </row>
    <row r="7" spans="1:28" ht="15.75" thickBot="1" x14ac:dyDescent="0.3">
      <c r="A7" s="128" t="s">
        <v>4</v>
      </c>
      <c r="B7" s="96" t="s">
        <v>15</v>
      </c>
      <c r="C7" s="97"/>
      <c r="D7" s="98" t="s">
        <v>18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1" t="s">
        <v>7</v>
      </c>
      <c r="T7" s="31" t="s">
        <v>1</v>
      </c>
      <c r="U7" s="32" t="s">
        <v>8</v>
      </c>
      <c r="V7" s="33">
        <v>0</v>
      </c>
      <c r="W7" s="34">
        <v>1</v>
      </c>
      <c r="X7" s="34">
        <v>2</v>
      </c>
      <c r="Y7" s="34">
        <v>3</v>
      </c>
      <c r="Z7" s="34">
        <v>5</v>
      </c>
      <c r="AA7" s="35" t="s">
        <v>2</v>
      </c>
      <c r="AB7" s="36">
        <v>20</v>
      </c>
    </row>
    <row r="8" spans="1:28" ht="15.75" thickBot="1" x14ac:dyDescent="0.3">
      <c r="A8" s="61"/>
      <c r="B8" s="86"/>
      <c r="C8" s="87"/>
      <c r="D8" s="88"/>
      <c r="E8" s="71">
        <v>0</v>
      </c>
      <c r="F8" s="71">
        <v>1</v>
      </c>
      <c r="G8" s="71">
        <v>1</v>
      </c>
      <c r="H8" s="71">
        <v>2</v>
      </c>
      <c r="I8" s="71">
        <v>2</v>
      </c>
      <c r="J8" s="71">
        <v>5</v>
      </c>
      <c r="K8" s="71">
        <v>2</v>
      </c>
      <c r="L8" s="71">
        <v>3</v>
      </c>
      <c r="M8" s="71">
        <v>2</v>
      </c>
      <c r="N8" s="71">
        <v>1</v>
      </c>
      <c r="O8" s="57"/>
      <c r="P8" s="57"/>
      <c r="Q8" s="57"/>
      <c r="R8" s="57"/>
      <c r="S8" s="58">
        <f t="shared" ref="S8:S39" si="0">IF(E8="","",SUM(E8:R8)+(COUNTIF(E8:R8,"5*")*5))</f>
        <v>19</v>
      </c>
      <c r="T8" s="261" t="s">
        <v>1</v>
      </c>
      <c r="U8" s="184"/>
      <c r="V8" s="48">
        <f>COUNTIF($E8:$R8,0)+COUNTIF($E9:$R9,0)+COUNTIF($E10:$R10,0)+COUNTIF($E11:$R11,0)</f>
        <v>1</v>
      </c>
      <c r="W8" s="48">
        <f>COUNTIF($E8:$R8,1)+COUNTIF($E9:$R9,1)+COUNTIF($E10:$R10,1)+COUNTIF($E11:$R11,1)</f>
        <v>3</v>
      </c>
      <c r="X8" s="48">
        <f>COUNTIF($E8:$R8,2)+COUNTIF($E9:$R9,2)+COUNTIF($E10:$R10,2)+COUNTIF($E11:$R11,2)</f>
        <v>6</v>
      </c>
      <c r="Y8" s="48">
        <f>COUNTIF($E8:$R8,3)+COUNTIF($E9:$R9,3)+COUNTIF($E10:$R10,3)+COUNTIF($E11:$R11,3)</f>
        <v>1</v>
      </c>
      <c r="Z8" s="48">
        <f>COUNTIF($E8:$R8,5)+COUNTIF($E9:$R9,5)+COUNTIF($E10:$R10,5)+COUNTIF($E11:$R11,5)</f>
        <v>3</v>
      </c>
      <c r="AA8" s="49">
        <f>COUNTIF($E8:$R8,"5*")+COUNTIF($E9:$R9,"5*")+COUNTIF($E10:$R10,"5*")</f>
        <v>0</v>
      </c>
      <c r="AB8" s="50">
        <f>COUNTIF($E8:$R8,20)+COUNTIF($E9:$R9,20)+COUNTIF($E10:$R10,20)</f>
        <v>0</v>
      </c>
    </row>
    <row r="9" spans="1:28" ht="15.75" thickBot="1" x14ac:dyDescent="0.3">
      <c r="A9" s="62">
        <v>101</v>
      </c>
      <c r="B9" s="129" t="s">
        <v>34</v>
      </c>
      <c r="C9" s="130" t="s">
        <v>104</v>
      </c>
      <c r="D9" s="91" t="s">
        <v>138</v>
      </c>
      <c r="E9" s="71">
        <v>2</v>
      </c>
      <c r="F9" s="71">
        <v>5</v>
      </c>
      <c r="G9" s="71">
        <v>2</v>
      </c>
      <c r="H9" s="71">
        <v>5</v>
      </c>
      <c r="I9" s="71" t="s">
        <v>39</v>
      </c>
      <c r="J9" s="71" t="s">
        <v>39</v>
      </c>
      <c r="K9" s="71" t="s">
        <v>39</v>
      </c>
      <c r="L9" s="71" t="s">
        <v>39</v>
      </c>
      <c r="M9" s="71" t="s">
        <v>39</v>
      </c>
      <c r="N9" s="71" t="s">
        <v>39</v>
      </c>
      <c r="O9" s="51"/>
      <c r="P9" s="51"/>
      <c r="Q9" s="51"/>
      <c r="R9" s="51"/>
      <c r="S9" s="52">
        <f t="shared" si="0"/>
        <v>14</v>
      </c>
      <c r="T9" s="262"/>
      <c r="U9" s="185"/>
      <c r="V9" s="54"/>
      <c r="W9" s="54"/>
      <c r="X9" s="54"/>
      <c r="Y9" s="54"/>
      <c r="Z9" s="54"/>
      <c r="AA9" s="55"/>
      <c r="AB9" s="56"/>
    </row>
    <row r="10" spans="1:28" ht="18.75" thickBot="1" x14ac:dyDescent="0.3">
      <c r="A10" s="63"/>
      <c r="B10" s="89"/>
      <c r="C10" s="90"/>
      <c r="D10" s="91"/>
      <c r="E10" s="71" t="s">
        <v>39</v>
      </c>
      <c r="F10" s="71" t="s">
        <v>39</v>
      </c>
      <c r="G10" s="71" t="s">
        <v>39</v>
      </c>
      <c r="H10" s="71" t="s">
        <v>39</v>
      </c>
      <c r="I10" s="71" t="s">
        <v>39</v>
      </c>
      <c r="J10" s="71" t="s">
        <v>39</v>
      </c>
      <c r="K10" s="71" t="s">
        <v>39</v>
      </c>
      <c r="L10" s="71" t="s">
        <v>39</v>
      </c>
      <c r="M10" s="71" t="s">
        <v>39</v>
      </c>
      <c r="N10" s="71" t="s">
        <v>39</v>
      </c>
      <c r="O10" s="73"/>
      <c r="P10" s="73"/>
      <c r="Q10" s="73"/>
      <c r="R10" s="73"/>
      <c r="S10" s="74">
        <f t="shared" si="0"/>
        <v>0</v>
      </c>
      <c r="T10" s="262"/>
      <c r="U10" s="186">
        <v>0</v>
      </c>
      <c r="V10" s="37" t="s">
        <v>3</v>
      </c>
      <c r="W10" s="38"/>
      <c r="X10" s="38"/>
      <c r="Y10" s="39"/>
      <c r="Z10" s="39"/>
      <c r="AA10" s="40"/>
      <c r="AB10" s="41" t="str">
        <f>TEXT( (U11-U10+0.00000000000001),"[hh].mm.ss")</f>
        <v>00.00.00</v>
      </c>
    </row>
    <row r="11" spans="1:28" ht="18.75" thickBot="1" x14ac:dyDescent="0.3">
      <c r="A11" s="64"/>
      <c r="B11" s="92"/>
      <c r="C11" s="93"/>
      <c r="D11" s="94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0" t="str">
        <f t="shared" si="0"/>
        <v/>
      </c>
      <c r="T11" s="263"/>
      <c r="U11" s="186">
        <v>0</v>
      </c>
      <c r="V11" s="42" t="s">
        <v>11</v>
      </c>
      <c r="W11" s="43"/>
      <c r="X11" s="43"/>
      <c r="Y11" s="44"/>
      <c r="Z11" s="45"/>
      <c r="AA11" s="46"/>
      <c r="AB11" s="47" t="str">
        <f>TEXT(IF($E9="","",(IF($E10="",S9/(15-(COUNTIF($E9:$R9,""))),(IF($E11="",(S9+S10)/(30-(COUNTIF($E9:$R9,"")+COUNTIF($E10:$R10,""))), (S9+S10+S11)/(45-(COUNTIF($E9:$R9,"")+COUNTIF($E10:$R10,"")+COUNTIF($E11:$R11,"")))))))),"0,00")</f>
        <v>0,64</v>
      </c>
    </row>
    <row r="12" spans="1:28" ht="15" customHeight="1" thickBot="1" x14ac:dyDescent="0.3">
      <c r="A12" s="61"/>
      <c r="B12" s="86"/>
      <c r="C12" s="87"/>
      <c r="D12" s="88"/>
      <c r="E12" s="71">
        <v>0</v>
      </c>
      <c r="F12" s="71">
        <v>1</v>
      </c>
      <c r="G12" s="71">
        <v>3</v>
      </c>
      <c r="H12" s="71">
        <v>1</v>
      </c>
      <c r="I12" s="71">
        <v>0</v>
      </c>
      <c r="J12" s="71">
        <v>3</v>
      </c>
      <c r="K12" s="71">
        <v>0</v>
      </c>
      <c r="L12" s="71">
        <v>0</v>
      </c>
      <c r="M12" s="71">
        <v>5</v>
      </c>
      <c r="N12" s="71">
        <v>1</v>
      </c>
      <c r="O12" s="57"/>
      <c r="P12" s="57"/>
      <c r="Q12" s="57"/>
      <c r="R12" s="57"/>
      <c r="S12" s="58">
        <f t="shared" si="0"/>
        <v>14</v>
      </c>
      <c r="T12" s="261">
        <v>8</v>
      </c>
      <c r="U12" s="184">
        <f>SUM(S12:S15)</f>
        <v>30</v>
      </c>
      <c r="V12" s="48">
        <f>COUNTIF($E12:$R12,0)+COUNTIF($E13:$R13,0)+COUNTIF($E14:$R14,0)+COUNTIF($E15:$R15,0)</f>
        <v>16</v>
      </c>
      <c r="W12" s="48">
        <f>COUNTIF($E12:$R12,1)+COUNTIF($E13:$R13,1)+COUNTIF($E14:$R14,1)+COUNTIF($E15:$R15,1)</f>
        <v>7</v>
      </c>
      <c r="X12" s="48">
        <f>COUNTIF($E12:$R12,2)+COUNTIF($E13:$R13,2)+COUNTIF($E14:$R14,2)+COUNTIF($E15:$R15,2)</f>
        <v>2</v>
      </c>
      <c r="Y12" s="48">
        <f>COUNTIF($E12:$R12,3)+COUNTIF($E13:$R13,3)+COUNTIF($E14:$R14,3)+COUNTIF($E15:$R15,3)</f>
        <v>3</v>
      </c>
      <c r="Z12" s="48">
        <f>COUNTIF($E12:$R12,5)+COUNTIF($E13:$R13,5)+COUNTIF($E14:$R14,5)+COUNTIF($E15:$R15,5)</f>
        <v>2</v>
      </c>
      <c r="AA12" s="49">
        <f>COUNTIF($E12:$R12,"5*")+COUNTIF($E13:$R13,"5*")+COUNTIF($E14:$R14,"5*")</f>
        <v>0</v>
      </c>
      <c r="AB12" s="101">
        <f>COUNTIF($E12:$R12,20)+COUNTIF($E13:$R13,20)+COUNTIF($E14:$R14,20)</f>
        <v>0</v>
      </c>
    </row>
    <row r="13" spans="1:28" ht="15.75" customHeight="1" thickBot="1" x14ac:dyDescent="0.3">
      <c r="A13" s="62">
        <v>102</v>
      </c>
      <c r="B13" s="129" t="s">
        <v>105</v>
      </c>
      <c r="C13" s="130" t="s">
        <v>106</v>
      </c>
      <c r="D13" s="91" t="s">
        <v>68</v>
      </c>
      <c r="E13" s="71">
        <v>0</v>
      </c>
      <c r="F13" s="71">
        <v>0</v>
      </c>
      <c r="G13" s="71">
        <v>5</v>
      </c>
      <c r="H13" s="71">
        <v>2</v>
      </c>
      <c r="I13" s="71">
        <v>0</v>
      </c>
      <c r="J13" s="71">
        <v>1</v>
      </c>
      <c r="K13" s="71">
        <v>0</v>
      </c>
      <c r="L13" s="71">
        <v>0</v>
      </c>
      <c r="M13" s="71">
        <v>1</v>
      </c>
      <c r="N13" s="71">
        <v>0</v>
      </c>
      <c r="O13" s="51"/>
      <c r="P13" s="51"/>
      <c r="Q13" s="51"/>
      <c r="R13" s="51"/>
      <c r="S13" s="52">
        <f t="shared" si="0"/>
        <v>9</v>
      </c>
      <c r="T13" s="262"/>
      <c r="U13" s="185"/>
      <c r="V13" s="54"/>
      <c r="W13" s="54"/>
      <c r="X13" s="54"/>
      <c r="Y13" s="54"/>
      <c r="Z13" s="54"/>
      <c r="AA13" s="55"/>
      <c r="AB13" s="102"/>
    </row>
    <row r="14" spans="1:28" ht="16.5" customHeight="1" thickBot="1" x14ac:dyDescent="0.3">
      <c r="A14" s="63"/>
      <c r="B14" s="107"/>
      <c r="C14" s="90"/>
      <c r="D14" s="91"/>
      <c r="E14" s="71">
        <v>0</v>
      </c>
      <c r="F14" s="71">
        <v>2</v>
      </c>
      <c r="G14" s="71">
        <v>1</v>
      </c>
      <c r="H14" s="71">
        <v>0</v>
      </c>
      <c r="I14" s="71">
        <v>0</v>
      </c>
      <c r="J14" s="71">
        <v>3</v>
      </c>
      <c r="K14" s="71">
        <v>0</v>
      </c>
      <c r="L14" s="71">
        <v>0</v>
      </c>
      <c r="M14" s="71">
        <v>1</v>
      </c>
      <c r="N14" s="71">
        <v>0</v>
      </c>
      <c r="O14" s="73"/>
      <c r="P14" s="73"/>
      <c r="Q14" s="73"/>
      <c r="R14" s="73"/>
      <c r="S14" s="74">
        <f t="shared" si="0"/>
        <v>7</v>
      </c>
      <c r="T14" s="262"/>
      <c r="U14" s="186">
        <v>0.52222222222222225</v>
      </c>
      <c r="V14" s="37" t="s">
        <v>3</v>
      </c>
      <c r="W14" s="38"/>
      <c r="X14" s="38"/>
      <c r="Y14" s="39"/>
      <c r="Z14" s="39"/>
      <c r="AA14" s="40"/>
      <c r="AB14" s="103" t="str">
        <f>TEXT( (U15-U14+0.00000000000001),"[hh].mm.ss")</f>
        <v>05.46.00</v>
      </c>
    </row>
    <row r="15" spans="1:28" ht="16.5" customHeight="1" thickBot="1" x14ac:dyDescent="0.3">
      <c r="A15" s="64"/>
      <c r="B15" s="92"/>
      <c r="C15" s="93"/>
      <c r="D15" s="94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76"/>
      <c r="P15" s="76"/>
      <c r="Q15" s="76"/>
      <c r="R15" s="76"/>
      <c r="S15" s="77" t="str">
        <f t="shared" si="0"/>
        <v/>
      </c>
      <c r="T15" s="263"/>
      <c r="U15" s="186">
        <v>0.76250000000000007</v>
      </c>
      <c r="V15" s="42" t="s">
        <v>11</v>
      </c>
      <c r="W15" s="43"/>
      <c r="X15" s="43"/>
      <c r="Y15" s="44"/>
      <c r="Z15" s="45"/>
      <c r="AA15" s="46"/>
      <c r="AB15" s="104" t="str">
        <f>TEXT(IF($E13="","",(IF($E14="",S13/(15-(COUNTIF($E13:$R13,""))),(IF($E15="",(S13+S14)/(30-(COUNTIF($E13:$R13,"")+COUNTIF($E14:$R14,""))), (S13+S14+S15)/(45-(COUNTIF($E13:$R13,"")+COUNTIF($E14:$R14,"")+COUNTIF($E15:$R15,"")))))))),"0,00")</f>
        <v>0,73</v>
      </c>
    </row>
    <row r="16" spans="1:28" ht="15" customHeight="1" thickBot="1" x14ac:dyDescent="0.3">
      <c r="A16" s="61"/>
      <c r="B16" s="86"/>
      <c r="C16" s="87"/>
      <c r="D16" s="88"/>
      <c r="E16" s="71">
        <v>0</v>
      </c>
      <c r="F16" s="71">
        <v>0</v>
      </c>
      <c r="G16" s="71">
        <v>0</v>
      </c>
      <c r="H16" s="71">
        <v>1</v>
      </c>
      <c r="I16" s="71">
        <v>1</v>
      </c>
      <c r="J16" s="71">
        <v>1</v>
      </c>
      <c r="K16" s="71">
        <v>0</v>
      </c>
      <c r="L16" s="71">
        <v>1</v>
      </c>
      <c r="M16" s="71">
        <v>2</v>
      </c>
      <c r="N16" s="71">
        <v>0</v>
      </c>
      <c r="O16" s="57"/>
      <c r="P16" s="57"/>
      <c r="Q16" s="57"/>
      <c r="R16" s="57"/>
      <c r="S16" s="58">
        <f t="shared" si="0"/>
        <v>6</v>
      </c>
      <c r="T16" s="261">
        <v>5</v>
      </c>
      <c r="U16" s="184">
        <f>SUM(S16:S19)</f>
        <v>22</v>
      </c>
      <c r="V16" s="48">
        <f>COUNTIF($E16:$R16,0)+COUNTIF($E17:$R17,0)+COUNTIF($E18:$R18,0)+COUNTIF($E19:$R19,0)</f>
        <v>17</v>
      </c>
      <c r="W16" s="48">
        <f>COUNTIF($E16:$R16,1)+COUNTIF($E17:$R17,1)+COUNTIF($E18:$R18,1)+COUNTIF($E19:$R19,1)</f>
        <v>7</v>
      </c>
      <c r="X16" s="48">
        <f>COUNTIF($E16:$R16,2)+COUNTIF($E17:$R17,2)+COUNTIF($E18:$R18,2)+COUNTIF($E19:$R19,2)</f>
        <v>3</v>
      </c>
      <c r="Y16" s="48">
        <f>COUNTIF($E16:$R16,3)+COUNTIF($E17:$R17,3)+COUNTIF($E18:$R18,3)+COUNTIF($E19:$R19,3)</f>
        <v>3</v>
      </c>
      <c r="Z16" s="48">
        <f>COUNTIF($E16:$R16,5)+COUNTIF($E17:$R17,5)+COUNTIF($E18:$R18,5)+COUNTIF($E19:$R19,5)</f>
        <v>0</v>
      </c>
      <c r="AA16" s="49">
        <f>COUNTIF($E16:$R16,"5*")+COUNTIF($E17:$R17,"5*")+COUNTIF($E18:$R18,"5*")</f>
        <v>0</v>
      </c>
      <c r="AB16" s="50">
        <f>COUNTIF($E16:$R16,20)+COUNTIF($E17:$R17,20)+COUNTIF($E18:$R18,20)</f>
        <v>0</v>
      </c>
    </row>
    <row r="17" spans="1:28" ht="15.75" customHeight="1" thickBot="1" x14ac:dyDescent="0.3">
      <c r="A17" s="62">
        <v>103</v>
      </c>
      <c r="B17" s="129" t="s">
        <v>107</v>
      </c>
      <c r="C17" s="130" t="s">
        <v>31</v>
      </c>
      <c r="D17" s="91" t="s">
        <v>21</v>
      </c>
      <c r="E17" s="71">
        <v>0</v>
      </c>
      <c r="F17" s="71">
        <v>2</v>
      </c>
      <c r="G17" s="71">
        <v>0</v>
      </c>
      <c r="H17" s="71">
        <v>0</v>
      </c>
      <c r="I17" s="71">
        <v>1</v>
      </c>
      <c r="J17" s="71">
        <v>1</v>
      </c>
      <c r="K17" s="71">
        <v>0</v>
      </c>
      <c r="L17" s="71">
        <v>0</v>
      </c>
      <c r="M17" s="71">
        <v>3</v>
      </c>
      <c r="N17" s="71">
        <v>0</v>
      </c>
      <c r="O17" s="51"/>
      <c r="P17" s="51"/>
      <c r="Q17" s="51"/>
      <c r="R17" s="51"/>
      <c r="S17" s="52">
        <f t="shared" si="0"/>
        <v>7</v>
      </c>
      <c r="T17" s="262"/>
      <c r="U17" s="185"/>
      <c r="V17" s="54"/>
      <c r="W17" s="54"/>
      <c r="X17" s="54"/>
      <c r="Y17" s="54"/>
      <c r="Z17" s="54"/>
      <c r="AA17" s="55"/>
      <c r="AB17" s="56"/>
    </row>
    <row r="18" spans="1:28" ht="16.5" customHeight="1" thickBot="1" x14ac:dyDescent="0.3">
      <c r="A18" s="63"/>
      <c r="B18" s="89"/>
      <c r="C18" s="90"/>
      <c r="D18" s="190"/>
      <c r="E18" s="71">
        <v>1</v>
      </c>
      <c r="F18" s="71">
        <v>3</v>
      </c>
      <c r="G18" s="71">
        <v>0</v>
      </c>
      <c r="H18" s="71">
        <v>0</v>
      </c>
      <c r="I18" s="71">
        <v>0</v>
      </c>
      <c r="J18" s="71">
        <v>0</v>
      </c>
      <c r="K18" s="71">
        <v>2</v>
      </c>
      <c r="L18" s="71">
        <v>0</v>
      </c>
      <c r="M18" s="71">
        <v>3</v>
      </c>
      <c r="N18" s="71">
        <v>0</v>
      </c>
      <c r="O18" s="73"/>
      <c r="P18" s="73"/>
      <c r="Q18" s="73"/>
      <c r="R18" s="73"/>
      <c r="S18" s="74">
        <f t="shared" si="0"/>
        <v>9</v>
      </c>
      <c r="T18" s="262"/>
      <c r="U18" s="186">
        <v>0.5229166666666667</v>
      </c>
      <c r="V18" s="37" t="s">
        <v>3</v>
      </c>
      <c r="W18" s="38"/>
      <c r="X18" s="38"/>
      <c r="Y18" s="39"/>
      <c r="Z18" s="39"/>
      <c r="AA18" s="40"/>
      <c r="AB18" s="41" t="str">
        <f>TEXT( (U19-U18+0.00000000000001),"[hh].mm.ss")</f>
        <v>05.49.00</v>
      </c>
    </row>
    <row r="19" spans="1:28" ht="16.5" customHeight="1" thickBot="1" x14ac:dyDescent="0.3">
      <c r="A19" s="64"/>
      <c r="B19" s="92"/>
      <c r="C19" s="93"/>
      <c r="D19" s="191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 t="str">
        <f t="shared" si="0"/>
        <v/>
      </c>
      <c r="T19" s="263"/>
      <c r="U19" s="186">
        <v>0.76527777777777783</v>
      </c>
      <c r="V19" s="42" t="s">
        <v>11</v>
      </c>
      <c r="W19" s="43"/>
      <c r="X19" s="43"/>
      <c r="Y19" s="44"/>
      <c r="Z19" s="45"/>
      <c r="AA19" s="46"/>
      <c r="AB19" s="47" t="str">
        <f>TEXT(IF($E17="","",(IF($E18="",S17/(15-(COUNTIF($E17:$R17,""))),(IF($E19="",(S17+S18)/(30-(COUNTIF($E17:$R17,"")+COUNTIF($E18:$R18,""))), (S17+S18+S19)/(45-(COUNTIF($E17:$R17,"")+COUNTIF($E18:$R18,"")+COUNTIF($E19:$R19,"")))))))),"0,00")</f>
        <v>0,73</v>
      </c>
    </row>
    <row r="20" spans="1:28" ht="15" customHeight="1" thickBot="1" x14ac:dyDescent="0.3">
      <c r="A20" s="61"/>
      <c r="B20" s="86"/>
      <c r="C20" s="87"/>
      <c r="D20" s="88"/>
      <c r="E20" s="71">
        <v>1</v>
      </c>
      <c r="F20" s="71">
        <v>3</v>
      </c>
      <c r="G20" s="71">
        <v>0</v>
      </c>
      <c r="H20" s="71">
        <v>2</v>
      </c>
      <c r="I20" s="71">
        <v>0</v>
      </c>
      <c r="J20" s="71">
        <v>0</v>
      </c>
      <c r="K20" s="71">
        <v>0</v>
      </c>
      <c r="L20" s="71">
        <v>1</v>
      </c>
      <c r="M20" s="71">
        <v>0</v>
      </c>
      <c r="N20" s="71">
        <v>0</v>
      </c>
      <c r="O20" s="57"/>
      <c r="P20" s="57"/>
      <c r="Q20" s="57"/>
      <c r="R20" s="57"/>
      <c r="S20" s="58">
        <f t="shared" si="0"/>
        <v>7</v>
      </c>
      <c r="T20" s="261">
        <v>7</v>
      </c>
      <c r="U20" s="184">
        <f>SUM(S20:S23)</f>
        <v>28</v>
      </c>
      <c r="V20" s="48">
        <f>COUNTIF($E20:$R20,0)+COUNTIF($E21:$R21,0)+COUNTIF($E22:$R22,0)+COUNTIF($E23:$R23,0)</f>
        <v>15</v>
      </c>
      <c r="W20" s="48">
        <f>COUNTIF($E20:$R20,1)+COUNTIF($E21:$R21,1)+COUNTIF($E22:$R22,1)+COUNTIF($E23:$R23,1)</f>
        <v>7</v>
      </c>
      <c r="X20" s="48">
        <f>COUNTIF($E20:$R20,2)+COUNTIF($E21:$R21,2)+COUNTIF($E22:$R22,2)+COUNTIF($E23:$R23,2)</f>
        <v>5</v>
      </c>
      <c r="Y20" s="48">
        <f>COUNTIF($E20:$R20,3)+COUNTIF($E21:$R21,3)+COUNTIF($E22:$R22,3)+COUNTIF($E23:$R23,3)</f>
        <v>2</v>
      </c>
      <c r="Z20" s="48">
        <f>COUNTIF($E20:$R20,5)+COUNTIF($E21:$R21,5)+COUNTIF($E22:$R22,5)+COUNTIF($E23:$R23,5)</f>
        <v>1</v>
      </c>
      <c r="AA20" s="49">
        <f>COUNTIF($E20:$R20,"5*")+COUNTIF($E21:$R21,"5*")+COUNTIF($E22:$R22,"5*")</f>
        <v>0</v>
      </c>
      <c r="AB20" s="50">
        <f>COUNTIF($E20:$R20,20)+COUNTIF($E21:$R21,20)+COUNTIF($E22:$R22,20)</f>
        <v>0</v>
      </c>
    </row>
    <row r="21" spans="1:28" ht="15.75" customHeight="1" thickBot="1" x14ac:dyDescent="0.3">
      <c r="A21" s="62">
        <v>104</v>
      </c>
      <c r="B21" s="129" t="s">
        <v>28</v>
      </c>
      <c r="C21" s="130" t="s">
        <v>29</v>
      </c>
      <c r="D21" s="91" t="s">
        <v>21</v>
      </c>
      <c r="E21" s="71">
        <v>0</v>
      </c>
      <c r="F21" s="71">
        <v>0</v>
      </c>
      <c r="G21" s="71">
        <v>1</v>
      </c>
      <c r="H21" s="71">
        <v>1</v>
      </c>
      <c r="I21" s="71">
        <v>5</v>
      </c>
      <c r="J21" s="71">
        <v>0</v>
      </c>
      <c r="K21" s="71">
        <v>1</v>
      </c>
      <c r="L21" s="71">
        <v>1</v>
      </c>
      <c r="M21" s="71">
        <v>2</v>
      </c>
      <c r="N21" s="71">
        <v>0</v>
      </c>
      <c r="O21" s="51"/>
      <c r="P21" s="51"/>
      <c r="Q21" s="51"/>
      <c r="R21" s="51"/>
      <c r="S21" s="52">
        <f t="shared" si="0"/>
        <v>11</v>
      </c>
      <c r="T21" s="262"/>
      <c r="U21" s="185"/>
      <c r="V21" s="54"/>
      <c r="W21" s="54"/>
      <c r="X21" s="54"/>
      <c r="Y21" s="54"/>
      <c r="Z21" s="54"/>
      <c r="AA21" s="55"/>
      <c r="AB21" s="56"/>
    </row>
    <row r="22" spans="1:28" ht="16.5" customHeight="1" thickBot="1" x14ac:dyDescent="0.3">
      <c r="A22" s="63"/>
      <c r="B22" s="89"/>
      <c r="C22" s="90"/>
      <c r="D22" s="91"/>
      <c r="E22" s="71">
        <v>0</v>
      </c>
      <c r="F22" s="71">
        <v>2</v>
      </c>
      <c r="G22" s="71">
        <v>2</v>
      </c>
      <c r="H22" s="71">
        <v>0</v>
      </c>
      <c r="I22" s="71">
        <v>1</v>
      </c>
      <c r="J22" s="71">
        <v>3</v>
      </c>
      <c r="K22" s="71">
        <v>0</v>
      </c>
      <c r="L22" s="71">
        <v>0</v>
      </c>
      <c r="M22" s="71">
        <v>2</v>
      </c>
      <c r="N22" s="71">
        <v>0</v>
      </c>
      <c r="O22" s="73"/>
      <c r="P22" s="73"/>
      <c r="Q22" s="73"/>
      <c r="R22" s="73"/>
      <c r="S22" s="74">
        <f t="shared" si="0"/>
        <v>10</v>
      </c>
      <c r="T22" s="262"/>
      <c r="U22" s="186">
        <v>0.52361111111111114</v>
      </c>
      <c r="V22" s="37" t="s">
        <v>3</v>
      </c>
      <c r="W22" s="38"/>
      <c r="X22" s="38"/>
      <c r="Y22" s="39"/>
      <c r="Z22" s="39"/>
      <c r="AA22" s="40"/>
      <c r="AB22" s="41" t="str">
        <f>TEXT( (U23-U22+0.00000000000001),"[hh].mm.ss")</f>
        <v>05.48.00</v>
      </c>
    </row>
    <row r="23" spans="1:28" ht="16.5" customHeight="1" thickBot="1" x14ac:dyDescent="0.3">
      <c r="A23" s="64"/>
      <c r="B23" s="92"/>
      <c r="C23" s="93"/>
      <c r="D23" s="94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 t="str">
        <f t="shared" si="0"/>
        <v/>
      </c>
      <c r="T23" s="263"/>
      <c r="U23" s="186">
        <v>0.76527777777777783</v>
      </c>
      <c r="V23" s="42" t="s">
        <v>11</v>
      </c>
      <c r="W23" s="43"/>
      <c r="X23" s="43"/>
      <c r="Y23" s="44"/>
      <c r="Z23" s="45"/>
      <c r="AA23" s="46"/>
      <c r="AB23" s="47" t="str">
        <f>TEXT(IF($E21="","",(IF($E22="",S21/(15-(COUNTIF($E21:$R21,""))),(IF($E23="",(S21+S22)/(30-(COUNTIF($E21:$R21,"")+COUNTIF($E22:$R22,""))), (S21+S22+S23)/(45-(COUNTIF($E21:$R21,"")+COUNTIF($E22:$R22,"")+COUNTIF($E23:$R23,"")))))))),"0,00")</f>
        <v>0,95</v>
      </c>
    </row>
    <row r="24" spans="1:28" ht="15" customHeight="1" thickBot="1" x14ac:dyDescent="0.3">
      <c r="A24" s="61"/>
      <c r="B24" s="86"/>
      <c r="C24" s="87"/>
      <c r="D24" s="88"/>
      <c r="E24" s="152">
        <v>3</v>
      </c>
      <c r="F24" s="152">
        <v>2</v>
      </c>
      <c r="G24" s="152">
        <v>2</v>
      </c>
      <c r="H24" s="152">
        <v>5</v>
      </c>
      <c r="I24" s="152">
        <v>1</v>
      </c>
      <c r="J24" s="152">
        <v>5</v>
      </c>
      <c r="K24" s="152">
        <v>0</v>
      </c>
      <c r="L24" s="152">
        <v>1</v>
      </c>
      <c r="M24" s="152">
        <v>2</v>
      </c>
      <c r="N24" s="152">
        <v>3</v>
      </c>
      <c r="O24" s="57"/>
      <c r="P24" s="57"/>
      <c r="Q24" s="57"/>
      <c r="R24" s="57"/>
      <c r="S24" s="58">
        <f t="shared" si="0"/>
        <v>24</v>
      </c>
      <c r="T24" s="261">
        <v>20</v>
      </c>
      <c r="U24" s="184">
        <f>SUM(S24:S27)</f>
        <v>68</v>
      </c>
      <c r="V24" s="48">
        <f>COUNTIF($E24:$R24,0)+COUNTIF($E25:$R25,0)+COUNTIF($E26:$R26,0)+COUNTIF($E27:$R27,0)</f>
        <v>7</v>
      </c>
      <c r="W24" s="48">
        <f>COUNTIF($E24:$R24,1)+COUNTIF($E25:$R25,1)+COUNTIF($E26:$R26,1)+COUNTIF($E27:$R27,1)</f>
        <v>5</v>
      </c>
      <c r="X24" s="48">
        <f>COUNTIF($E24:$R24,2)+COUNTIF($E25:$R25,2)+COUNTIF($E26:$R26,2)+COUNTIF($E27:$R27,2)</f>
        <v>7</v>
      </c>
      <c r="Y24" s="48">
        <f>COUNTIF($E24:$R24,3)+COUNTIF($E25:$R25,3)+COUNTIF($E26:$R26,3)+COUNTIF($E27:$R27,3)</f>
        <v>3</v>
      </c>
      <c r="Z24" s="48">
        <f>COUNTIF($E24:$R24,5)+COUNTIF($E25:$R25,5)+COUNTIF($E26:$R26,5)+COUNTIF($E27:$R27,5)</f>
        <v>8</v>
      </c>
      <c r="AA24" s="49">
        <f>COUNTIF($E24:$R24,"5*")+COUNTIF($E25:$R25,"5*")+COUNTIF($E26:$R26,"5*")</f>
        <v>0</v>
      </c>
      <c r="AB24" s="50">
        <f>COUNTIF($E24:$R24,20)+COUNTIF($E25:$R25,20)+COUNTIF($E26:$R26,20)</f>
        <v>0</v>
      </c>
    </row>
    <row r="25" spans="1:28" ht="15.75" customHeight="1" thickBot="1" x14ac:dyDescent="0.3">
      <c r="A25" s="62">
        <v>105</v>
      </c>
      <c r="B25" s="129" t="s">
        <v>25</v>
      </c>
      <c r="C25" s="131" t="s">
        <v>108</v>
      </c>
      <c r="D25" s="91" t="s">
        <v>66</v>
      </c>
      <c r="E25" s="71">
        <v>5</v>
      </c>
      <c r="F25" s="71">
        <v>5</v>
      </c>
      <c r="G25" s="71">
        <v>1</v>
      </c>
      <c r="H25" s="71">
        <v>5</v>
      </c>
      <c r="I25" s="71">
        <v>1</v>
      </c>
      <c r="J25" s="71">
        <v>5</v>
      </c>
      <c r="K25" s="71">
        <v>0</v>
      </c>
      <c r="L25" s="71">
        <v>0</v>
      </c>
      <c r="M25" s="71">
        <v>3</v>
      </c>
      <c r="N25" s="71">
        <v>0</v>
      </c>
      <c r="O25" s="51"/>
      <c r="P25" s="51"/>
      <c r="Q25" s="51"/>
      <c r="R25" s="51"/>
      <c r="S25" s="52">
        <f t="shared" si="0"/>
        <v>25</v>
      </c>
      <c r="T25" s="262"/>
      <c r="U25" s="185"/>
      <c r="V25" s="54"/>
      <c r="W25" s="54"/>
      <c r="X25" s="54"/>
      <c r="Y25" s="54"/>
      <c r="Z25" s="54"/>
      <c r="AA25" s="55"/>
      <c r="AB25" s="56"/>
    </row>
    <row r="26" spans="1:28" ht="16.5" customHeight="1" thickBot="1" x14ac:dyDescent="0.3">
      <c r="A26" s="63"/>
      <c r="B26" s="89"/>
      <c r="C26" s="90"/>
      <c r="D26" s="91"/>
      <c r="E26" s="71">
        <v>0</v>
      </c>
      <c r="F26" s="71">
        <v>2</v>
      </c>
      <c r="G26" s="71">
        <v>2</v>
      </c>
      <c r="H26" s="71">
        <v>2</v>
      </c>
      <c r="I26" s="71">
        <v>2</v>
      </c>
      <c r="J26" s="71">
        <v>5</v>
      </c>
      <c r="K26" s="71">
        <v>0</v>
      </c>
      <c r="L26" s="71">
        <v>0</v>
      </c>
      <c r="M26" s="71">
        <v>5</v>
      </c>
      <c r="N26" s="71">
        <v>1</v>
      </c>
      <c r="O26" s="73"/>
      <c r="P26" s="73"/>
      <c r="Q26" s="73"/>
      <c r="R26" s="73"/>
      <c r="S26" s="74">
        <f t="shared" si="0"/>
        <v>19</v>
      </c>
      <c r="T26" s="262"/>
      <c r="U26" s="186">
        <v>0.52430555555555558</v>
      </c>
      <c r="V26" s="37" t="s">
        <v>3</v>
      </c>
      <c r="W26" s="38"/>
      <c r="X26" s="38"/>
      <c r="Y26" s="39"/>
      <c r="Z26" s="39"/>
      <c r="AA26" s="40"/>
      <c r="AB26" s="41" t="str">
        <f>TEXT( (U27-U26+0.00000000000001),"[hh].mm.ss")</f>
        <v>05.51.00</v>
      </c>
    </row>
    <row r="27" spans="1:28" ht="16.5" customHeight="1" thickBot="1" x14ac:dyDescent="0.3">
      <c r="A27" s="64"/>
      <c r="B27" s="92"/>
      <c r="C27" s="93"/>
      <c r="D27" s="94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 t="str">
        <f t="shared" si="0"/>
        <v/>
      </c>
      <c r="T27" s="263"/>
      <c r="U27" s="186">
        <v>0.7680555555555556</v>
      </c>
      <c r="V27" s="42" t="s">
        <v>11</v>
      </c>
      <c r="W27" s="43"/>
      <c r="X27" s="43"/>
      <c r="Y27" s="44"/>
      <c r="Z27" s="45"/>
      <c r="AA27" s="46"/>
      <c r="AB27" s="47" t="str">
        <f>TEXT(IF($E25="","",(IF($E26="",S25/(15-(COUNTIF($E25:$R25,""))),(IF($E27="",(S25+S26)/(30-(COUNTIF($E25:$R25,"")+COUNTIF($E26:$R26,""))), (S25+S26+S27)/(45-(COUNTIF($E25:$R25,"")+COUNTIF($E26:$R26,"")+COUNTIF($E27:$R27,"")))))))),"0,00")</f>
        <v>2,00</v>
      </c>
    </row>
    <row r="28" spans="1:28" ht="15" customHeight="1" thickBot="1" x14ac:dyDescent="0.3">
      <c r="A28" s="61"/>
      <c r="B28" s="86"/>
      <c r="C28" s="87"/>
      <c r="D28" s="88"/>
      <c r="E28" s="71">
        <v>0</v>
      </c>
      <c r="F28" s="71">
        <v>0</v>
      </c>
      <c r="G28" s="71">
        <v>1</v>
      </c>
      <c r="H28" s="71">
        <v>2</v>
      </c>
      <c r="I28" s="71">
        <v>0</v>
      </c>
      <c r="J28" s="71">
        <v>1</v>
      </c>
      <c r="K28" s="71">
        <v>0</v>
      </c>
      <c r="L28" s="71">
        <v>1</v>
      </c>
      <c r="M28" s="71">
        <v>0</v>
      </c>
      <c r="N28" s="71">
        <v>1</v>
      </c>
      <c r="O28" s="57"/>
      <c r="P28" s="57"/>
      <c r="Q28" s="57"/>
      <c r="R28" s="57"/>
      <c r="S28" s="58">
        <f t="shared" si="0"/>
        <v>6</v>
      </c>
      <c r="T28" s="261">
        <v>6</v>
      </c>
      <c r="U28" s="184">
        <f>SUM(S28:S31)</f>
        <v>23</v>
      </c>
      <c r="V28" s="48">
        <f>COUNTIF($E28:$R28,0)+COUNTIF($E29:$R29,0)+COUNTIF($E30:$R30,0)+COUNTIF($E31:$R31,0)</f>
        <v>15</v>
      </c>
      <c r="W28" s="48">
        <f>COUNTIF($E28:$R28,1)+COUNTIF($E29:$R29,1)+COUNTIF($E30:$R30,1)+COUNTIF($E31:$R31,1)</f>
        <v>9</v>
      </c>
      <c r="X28" s="48">
        <f>COUNTIF($E28:$R28,2)+COUNTIF($E29:$R29,2)+COUNTIF($E30:$R30,2)+COUNTIF($E31:$R31,2)</f>
        <v>4</v>
      </c>
      <c r="Y28" s="48">
        <f>COUNTIF($E28:$R28,3)+COUNTIF($E29:$R29,3)+COUNTIF($E30:$R30,3)+COUNTIF($E31:$R31,3)</f>
        <v>2</v>
      </c>
      <c r="Z28" s="48">
        <f>COUNTIF($E28:$R28,5)+COUNTIF($E29:$R29,5)+COUNTIF($E30:$R30,5)+COUNTIF($E31:$R31,5)</f>
        <v>0</v>
      </c>
      <c r="AA28" s="49">
        <f>COUNTIF($E28:$R28,"5*")+COUNTIF($E29:$R29,"5*")+COUNTIF($E30:$R30,"5*")</f>
        <v>0</v>
      </c>
      <c r="AB28" s="50">
        <f>COUNTIF($E28:$R28,20)+COUNTIF($E29:$R29,20)+COUNTIF($E30:$R30,20)</f>
        <v>0</v>
      </c>
    </row>
    <row r="29" spans="1:28" ht="15.75" customHeight="1" thickBot="1" x14ac:dyDescent="0.3">
      <c r="A29" s="62">
        <v>106</v>
      </c>
      <c r="B29" s="132" t="s">
        <v>109</v>
      </c>
      <c r="C29" s="133" t="s">
        <v>110</v>
      </c>
      <c r="D29" s="91" t="s">
        <v>21</v>
      </c>
      <c r="E29" s="71">
        <v>0</v>
      </c>
      <c r="F29" s="71">
        <v>2</v>
      </c>
      <c r="G29" s="71">
        <v>2</v>
      </c>
      <c r="H29" s="71">
        <v>3</v>
      </c>
      <c r="I29" s="71">
        <v>0</v>
      </c>
      <c r="J29" s="71">
        <v>1</v>
      </c>
      <c r="K29" s="71">
        <v>0</v>
      </c>
      <c r="L29" s="71">
        <v>2</v>
      </c>
      <c r="M29" s="71">
        <v>0</v>
      </c>
      <c r="N29" s="71">
        <v>0</v>
      </c>
      <c r="O29" s="51"/>
      <c r="P29" s="51"/>
      <c r="Q29" s="51"/>
      <c r="R29" s="51"/>
      <c r="S29" s="52">
        <f t="shared" si="0"/>
        <v>10</v>
      </c>
      <c r="T29" s="262"/>
      <c r="U29" s="185"/>
      <c r="V29" s="54"/>
      <c r="W29" s="54"/>
      <c r="X29" s="54"/>
      <c r="Y29" s="54"/>
      <c r="Z29" s="54"/>
      <c r="AA29" s="55"/>
      <c r="AB29" s="56"/>
    </row>
    <row r="30" spans="1:28" ht="16.5" customHeight="1" thickBot="1" x14ac:dyDescent="0.3">
      <c r="A30" s="63"/>
      <c r="B30" s="89"/>
      <c r="C30" s="90"/>
      <c r="D30" s="91"/>
      <c r="E30" s="71">
        <v>0</v>
      </c>
      <c r="F30" s="71">
        <v>1</v>
      </c>
      <c r="G30" s="71">
        <v>3</v>
      </c>
      <c r="H30" s="71">
        <v>0</v>
      </c>
      <c r="I30" s="71">
        <v>0</v>
      </c>
      <c r="J30" s="71">
        <v>1</v>
      </c>
      <c r="K30" s="71">
        <v>1</v>
      </c>
      <c r="L30" s="71">
        <v>0</v>
      </c>
      <c r="M30" s="71">
        <v>0</v>
      </c>
      <c r="N30" s="71">
        <v>1</v>
      </c>
      <c r="O30" s="73"/>
      <c r="P30" s="73"/>
      <c r="Q30" s="73"/>
      <c r="R30" s="73"/>
      <c r="S30" s="74">
        <f t="shared" si="0"/>
        <v>7</v>
      </c>
      <c r="T30" s="262"/>
      <c r="U30" s="186">
        <v>0.52500000000000002</v>
      </c>
      <c r="V30" s="37" t="s">
        <v>3</v>
      </c>
      <c r="W30" s="38"/>
      <c r="X30" s="38"/>
      <c r="Y30" s="39"/>
      <c r="Z30" s="39"/>
      <c r="AA30" s="40"/>
      <c r="AB30" s="41" t="str">
        <f>TEXT( (U31-U30+0.00000000000001),"[hh].mm.ss")</f>
        <v>05.59.00</v>
      </c>
    </row>
    <row r="31" spans="1:28" ht="16.5" customHeight="1" thickBot="1" x14ac:dyDescent="0.3">
      <c r="A31" s="64"/>
      <c r="B31" s="92"/>
      <c r="C31" s="93"/>
      <c r="D31" s="94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0" t="str">
        <f t="shared" si="0"/>
        <v/>
      </c>
      <c r="T31" s="263"/>
      <c r="U31" s="186">
        <v>0.77430555555555547</v>
      </c>
      <c r="V31" s="42" t="s">
        <v>11</v>
      </c>
      <c r="W31" s="43"/>
      <c r="X31" s="43"/>
      <c r="Y31" s="44"/>
      <c r="Z31" s="45"/>
      <c r="AA31" s="46"/>
      <c r="AB31" s="47" t="str">
        <f>TEXT(IF($E29="","",(IF($E30="",S29/(15-(COUNTIF($E29:$R29,""))),(IF($E31="",(S29+S30)/(30-(COUNTIF($E29:$R29,"")+COUNTIF($E30:$R30,""))), (S29+S30+S31)/(45-(COUNTIF($E29:$R29,"")+COUNTIF($E30:$R30,"")+COUNTIF($E31:$R31,"")))))))),"0,00")</f>
        <v>0,77</v>
      </c>
    </row>
    <row r="32" spans="1:28" ht="15" customHeight="1" thickBot="1" x14ac:dyDescent="0.3">
      <c r="A32" s="61"/>
      <c r="B32" s="86"/>
      <c r="C32" s="87"/>
      <c r="D32" s="88"/>
      <c r="E32" s="71">
        <v>0</v>
      </c>
      <c r="F32" s="71">
        <v>1</v>
      </c>
      <c r="G32" s="71">
        <v>3</v>
      </c>
      <c r="H32" s="71">
        <v>3</v>
      </c>
      <c r="I32" s="71">
        <v>1</v>
      </c>
      <c r="J32" s="71">
        <v>3</v>
      </c>
      <c r="K32" s="71">
        <v>1</v>
      </c>
      <c r="L32" s="71">
        <v>1</v>
      </c>
      <c r="M32" s="71">
        <v>3</v>
      </c>
      <c r="N32" s="71">
        <v>0</v>
      </c>
      <c r="O32" s="57"/>
      <c r="P32" s="57"/>
      <c r="Q32" s="57"/>
      <c r="R32" s="57"/>
      <c r="S32" s="58">
        <f t="shared" si="0"/>
        <v>16</v>
      </c>
      <c r="T32" s="261">
        <v>17</v>
      </c>
      <c r="U32" s="184">
        <f>SUM(S32:S35)</f>
        <v>56</v>
      </c>
      <c r="V32" s="48">
        <f>COUNTIF($E32:$R32,0)+COUNTIF($E33:$R33,0)+COUNTIF($E34:$R34,0)+COUNTIF($E35:$R35,0)</f>
        <v>5</v>
      </c>
      <c r="W32" s="48">
        <f>COUNTIF($E32:$R32,1)+COUNTIF($E33:$R33,1)+COUNTIF($E34:$R34,1)+COUNTIF($E35:$R35,1)</f>
        <v>9</v>
      </c>
      <c r="X32" s="48">
        <f>COUNTIF($E32:$R32,2)+COUNTIF($E33:$R33,2)+COUNTIF($E34:$R34,2)+COUNTIF($E35:$R35,2)</f>
        <v>5</v>
      </c>
      <c r="Y32" s="48">
        <f>COUNTIF($E32:$R32,3)+COUNTIF($E33:$R33,3)+COUNTIF($E34:$R34,3)+COUNTIF($E35:$R35,3)</f>
        <v>9</v>
      </c>
      <c r="Z32" s="48">
        <f>COUNTIF($E32:$R32,5)+COUNTIF($E33:$R33,5)+COUNTIF($E34:$R34,5)+COUNTIF($E35:$R35,5)</f>
        <v>2</v>
      </c>
      <c r="AA32" s="49">
        <f>COUNTIF($E32:$R32,"5*")+COUNTIF($E33:$R33,"5*")+COUNTIF($E34:$R34,"5*")</f>
        <v>0</v>
      </c>
      <c r="AB32" s="50">
        <f>COUNTIF($E32:$R32,20)+COUNTIF($E33:$R33,20)+COUNTIF($E34:$R34,20)</f>
        <v>0</v>
      </c>
    </row>
    <row r="33" spans="1:28" ht="15.75" customHeight="1" thickBot="1" x14ac:dyDescent="0.3">
      <c r="A33" s="62">
        <v>107</v>
      </c>
      <c r="B33" s="132" t="s">
        <v>111</v>
      </c>
      <c r="C33" s="134" t="s">
        <v>112</v>
      </c>
      <c r="D33" s="91" t="s">
        <v>21</v>
      </c>
      <c r="E33" s="71">
        <v>0</v>
      </c>
      <c r="F33" s="71">
        <v>2</v>
      </c>
      <c r="G33" s="71">
        <v>3</v>
      </c>
      <c r="H33" s="71">
        <v>0</v>
      </c>
      <c r="I33" s="71">
        <v>3</v>
      </c>
      <c r="J33" s="71">
        <v>2</v>
      </c>
      <c r="K33" s="71">
        <v>1</v>
      </c>
      <c r="L33" s="71">
        <v>5</v>
      </c>
      <c r="M33" s="71">
        <v>2</v>
      </c>
      <c r="N33" s="71">
        <v>2</v>
      </c>
      <c r="O33" s="51"/>
      <c r="P33" s="51"/>
      <c r="Q33" s="51"/>
      <c r="R33" s="51"/>
      <c r="S33" s="52">
        <f t="shared" si="0"/>
        <v>20</v>
      </c>
      <c r="T33" s="262"/>
      <c r="U33" s="185"/>
      <c r="V33" s="54"/>
      <c r="W33" s="54"/>
      <c r="X33" s="54"/>
      <c r="Y33" s="54"/>
      <c r="Z33" s="54"/>
      <c r="AA33" s="55"/>
      <c r="AB33" s="56"/>
    </row>
    <row r="34" spans="1:28" ht="16.5" customHeight="1" thickBot="1" x14ac:dyDescent="0.3">
      <c r="A34" s="63"/>
      <c r="B34" s="89"/>
      <c r="C34" s="90"/>
      <c r="D34" s="91"/>
      <c r="E34" s="71">
        <v>0</v>
      </c>
      <c r="F34" s="71">
        <v>1</v>
      </c>
      <c r="G34" s="71">
        <v>3</v>
      </c>
      <c r="H34" s="71">
        <v>2</v>
      </c>
      <c r="I34" s="71">
        <v>5</v>
      </c>
      <c r="J34" s="71">
        <v>3</v>
      </c>
      <c r="K34" s="71">
        <v>3</v>
      </c>
      <c r="L34" s="71">
        <v>1</v>
      </c>
      <c r="M34" s="71">
        <v>1</v>
      </c>
      <c r="N34" s="71">
        <v>1</v>
      </c>
      <c r="O34" s="73"/>
      <c r="P34" s="73"/>
      <c r="Q34" s="73"/>
      <c r="R34" s="73"/>
      <c r="S34" s="74">
        <f t="shared" si="0"/>
        <v>20</v>
      </c>
      <c r="T34" s="262"/>
      <c r="U34" s="186">
        <v>0.52569444444444446</v>
      </c>
      <c r="V34" s="37" t="s">
        <v>3</v>
      </c>
      <c r="W34" s="38"/>
      <c r="X34" s="38"/>
      <c r="Y34" s="39"/>
      <c r="Z34" s="39"/>
      <c r="AA34" s="40"/>
      <c r="AB34" s="41" t="str">
        <f>TEXT( (U35-U34+0.00000000000001),"[hh].mm.ss")</f>
        <v>04.34.00</v>
      </c>
    </row>
    <row r="35" spans="1:28" ht="16.5" customHeight="1" thickBot="1" x14ac:dyDescent="0.3">
      <c r="A35" s="64"/>
      <c r="B35" s="92"/>
      <c r="C35" s="93"/>
      <c r="D35" s="94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70" t="str">
        <f t="shared" si="0"/>
        <v/>
      </c>
      <c r="T35" s="263"/>
      <c r="U35" s="186">
        <v>0.71597222222222223</v>
      </c>
      <c r="V35" s="42" t="s">
        <v>11</v>
      </c>
      <c r="W35" s="43"/>
      <c r="X35" s="43"/>
      <c r="Y35" s="44"/>
      <c r="Z35" s="45"/>
      <c r="AA35" s="46"/>
      <c r="AB35" s="47" t="str">
        <f>TEXT(IF($E33="","",(IF($E34="",S33/(15-(COUNTIF($E33:$R33,""))),(IF($E35="",(S33+S34)/(30-(COUNTIF($E33:$R33,"")+COUNTIF($E34:$R34,""))), (S33+S34+S35)/(45-(COUNTIF($E33:$R33,"")+COUNTIF($E34:$R34,"")+COUNTIF($E35:$R35,"")))))))),"0,00")</f>
        <v>1,82</v>
      </c>
    </row>
    <row r="36" spans="1:28" ht="15" customHeight="1" thickBot="1" x14ac:dyDescent="0.3">
      <c r="A36" s="61"/>
      <c r="B36" s="86"/>
      <c r="C36" s="87"/>
      <c r="D36" s="88"/>
      <c r="E36" s="71">
        <v>0</v>
      </c>
      <c r="F36" s="71">
        <v>0</v>
      </c>
      <c r="G36" s="71">
        <v>2</v>
      </c>
      <c r="H36" s="71">
        <v>1</v>
      </c>
      <c r="I36" s="71">
        <v>1</v>
      </c>
      <c r="J36" s="71">
        <v>5</v>
      </c>
      <c r="K36" s="71">
        <v>0</v>
      </c>
      <c r="L36" s="71">
        <v>1</v>
      </c>
      <c r="M36" s="71">
        <v>2</v>
      </c>
      <c r="N36" s="71">
        <v>3</v>
      </c>
      <c r="O36" s="57"/>
      <c r="P36" s="57"/>
      <c r="Q36" s="57"/>
      <c r="R36" s="57"/>
      <c r="S36" s="58">
        <f t="shared" si="0"/>
        <v>15</v>
      </c>
      <c r="T36" s="261">
        <v>16</v>
      </c>
      <c r="U36" s="184">
        <f>SUM(S36:S39)</f>
        <v>54</v>
      </c>
      <c r="V36" s="48">
        <f>COUNTIF($E36:$R36,0)+COUNTIF($E37:$R37,0)+COUNTIF($E38:$R38,0)+COUNTIF($E39:$R39,0)</f>
        <v>8</v>
      </c>
      <c r="W36" s="48">
        <f>COUNTIF($E36:$R36,1)+COUNTIF($E37:$R37,1)+COUNTIF($E38:$R38,1)+COUNTIF($E39:$R39,1)</f>
        <v>10</v>
      </c>
      <c r="X36" s="48">
        <f>COUNTIF($E36:$R36,2)+COUNTIF($E37:$R37,2)+COUNTIF($E38:$R38,2)+COUNTIF($E39:$R39,2)</f>
        <v>2</v>
      </c>
      <c r="Y36" s="48">
        <f>COUNTIF($E36:$R36,3)+COUNTIF($E37:$R37,3)+COUNTIF($E38:$R38,3)+COUNTIF($E39:$R39,3)</f>
        <v>5</v>
      </c>
      <c r="Z36" s="48">
        <f>COUNTIF($E36:$R36,5)+COUNTIF($E37:$R37,5)+COUNTIF($E38:$R38,5)+COUNTIF($E39:$R39,5)</f>
        <v>5</v>
      </c>
      <c r="AA36" s="49">
        <f>COUNTIF($E36:$R36,"5*")+COUNTIF($E37:$R37,"5*")+COUNTIF($E38:$R38,"5*")</f>
        <v>0</v>
      </c>
      <c r="AB36" s="50">
        <f>COUNTIF($E36:$R36,20)+COUNTIF($E37:$R37,20)+COUNTIF($E38:$R38,20)</f>
        <v>0</v>
      </c>
    </row>
    <row r="37" spans="1:28" ht="15.75" customHeight="1" thickBot="1" x14ac:dyDescent="0.3">
      <c r="A37" s="62">
        <v>108</v>
      </c>
      <c r="B37" s="135" t="s">
        <v>26</v>
      </c>
      <c r="C37" s="136" t="s">
        <v>33</v>
      </c>
      <c r="D37" s="91" t="s">
        <v>21</v>
      </c>
      <c r="E37" s="71">
        <v>5</v>
      </c>
      <c r="F37" s="71">
        <v>1</v>
      </c>
      <c r="G37" s="71">
        <v>1</v>
      </c>
      <c r="H37" s="71">
        <v>0</v>
      </c>
      <c r="I37" s="71">
        <v>1</v>
      </c>
      <c r="J37" s="71">
        <v>5</v>
      </c>
      <c r="K37" s="71">
        <v>0</v>
      </c>
      <c r="L37" s="71">
        <v>1</v>
      </c>
      <c r="M37" s="71">
        <v>3</v>
      </c>
      <c r="N37" s="71">
        <v>0</v>
      </c>
      <c r="O37" s="51"/>
      <c r="P37" s="51"/>
      <c r="Q37" s="51"/>
      <c r="R37" s="51"/>
      <c r="S37" s="52">
        <f t="shared" si="0"/>
        <v>17</v>
      </c>
      <c r="T37" s="262"/>
      <c r="U37" s="185"/>
      <c r="V37" s="54"/>
      <c r="W37" s="54"/>
      <c r="X37" s="54"/>
      <c r="Y37" s="54"/>
      <c r="Z37" s="54"/>
      <c r="AA37" s="55"/>
      <c r="AB37" s="56"/>
    </row>
    <row r="38" spans="1:28" ht="16.5" customHeight="1" thickBot="1" x14ac:dyDescent="0.3">
      <c r="A38" s="63"/>
      <c r="B38" s="89"/>
      <c r="C38" s="90"/>
      <c r="D38" s="91"/>
      <c r="E38" s="71">
        <v>0</v>
      </c>
      <c r="F38" s="71">
        <v>1</v>
      </c>
      <c r="G38" s="71">
        <v>3</v>
      </c>
      <c r="H38" s="71">
        <v>3</v>
      </c>
      <c r="I38" s="71">
        <v>3</v>
      </c>
      <c r="J38" s="71">
        <v>5</v>
      </c>
      <c r="K38" s="71">
        <v>0</v>
      </c>
      <c r="L38" s="71">
        <v>1</v>
      </c>
      <c r="M38" s="71">
        <v>5</v>
      </c>
      <c r="N38" s="71">
        <v>1</v>
      </c>
      <c r="O38" s="73"/>
      <c r="P38" s="73"/>
      <c r="Q38" s="73"/>
      <c r="R38" s="73"/>
      <c r="S38" s="74">
        <f t="shared" si="0"/>
        <v>22</v>
      </c>
      <c r="T38" s="262"/>
      <c r="U38" s="186">
        <v>0.52638888888888891</v>
      </c>
      <c r="V38" s="37" t="s">
        <v>3</v>
      </c>
      <c r="W38" s="38"/>
      <c r="X38" s="38"/>
      <c r="Y38" s="39"/>
      <c r="Z38" s="39"/>
      <c r="AA38" s="40"/>
      <c r="AB38" s="41" t="str">
        <f>TEXT( (U39-U38+0.00000000000001),"[hh].mm.ss")</f>
        <v>05.30.00</v>
      </c>
    </row>
    <row r="39" spans="1:28" ht="16.5" customHeight="1" thickBot="1" x14ac:dyDescent="0.3">
      <c r="A39" s="64"/>
      <c r="B39" s="92"/>
      <c r="C39" s="93"/>
      <c r="D39" s="94"/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70" t="str">
        <f t="shared" si="0"/>
        <v/>
      </c>
      <c r="T39" s="263"/>
      <c r="U39" s="186">
        <v>0.75555555555555554</v>
      </c>
      <c r="V39" s="42" t="s">
        <v>11</v>
      </c>
      <c r="W39" s="43"/>
      <c r="X39" s="43"/>
      <c r="Y39" s="44"/>
      <c r="Z39" s="45"/>
      <c r="AA39" s="46"/>
      <c r="AB39" s="47" t="str">
        <f>TEXT(IF($E37="","",(IF($E38="",S37/(15-(COUNTIF($E37:$R37,""))),(IF($E39="",(S37+S38)/(30-(COUNTIF($E37:$R37,"")+COUNTIF($E38:$R38,""))), (S37+S38+S39)/(45-(COUNTIF($E37:$R37,"")+COUNTIF($E38:$R38,"")+COUNTIF($E39:$R39,"")))))))),"0,00")</f>
        <v>1,77</v>
      </c>
    </row>
    <row r="40" spans="1:28" ht="15" customHeight="1" thickBot="1" x14ac:dyDescent="0.3">
      <c r="A40" s="61"/>
      <c r="B40" s="86"/>
      <c r="C40" s="87"/>
      <c r="D40" s="88"/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5</v>
      </c>
      <c r="N40" s="71">
        <v>0</v>
      </c>
      <c r="O40" s="57"/>
      <c r="P40" s="57"/>
      <c r="Q40" s="57"/>
      <c r="R40" s="57"/>
      <c r="S40" s="58">
        <f t="shared" ref="S40:S71" si="1">IF(E40="","",SUM(E40:R40)+(COUNTIF(E40:R40,"5*")*5))</f>
        <v>5</v>
      </c>
      <c r="T40" s="261">
        <v>2</v>
      </c>
      <c r="U40" s="184">
        <f>SUM(S40:S43)</f>
        <v>8</v>
      </c>
      <c r="V40" s="48">
        <f>COUNTIF($E40:$R40,0)+COUNTIF($E41:$R41,0)+COUNTIF($E42:$R42,0)+COUNTIF($E43:$R43,0)</f>
        <v>26</v>
      </c>
      <c r="W40" s="48">
        <f>COUNTIF($E40:$R40,1)+COUNTIF($E41:$R41,1)+COUNTIF($E42:$R42,1)+COUNTIF($E43:$R43,1)</f>
        <v>3</v>
      </c>
      <c r="X40" s="48">
        <f>COUNTIF($E40:$R40,2)+COUNTIF($E41:$R41,2)+COUNTIF($E42:$R42,2)+COUNTIF($E43:$R43,2)</f>
        <v>0</v>
      </c>
      <c r="Y40" s="48">
        <f>COUNTIF($E40:$R40,3)+COUNTIF($E41:$R41,3)+COUNTIF($E42:$R42,3)+COUNTIF($E43:$R43,3)</f>
        <v>0</v>
      </c>
      <c r="Z40" s="48">
        <f>COUNTIF($E40:$R40,5)+COUNTIF($E41:$R41,5)+COUNTIF($E42:$R42,5)+COUNTIF($E43:$R43,5)</f>
        <v>1</v>
      </c>
      <c r="AA40" s="49">
        <f>COUNTIF($E40:$R40,"5*")+COUNTIF($E41:$R41,"5*")+COUNTIF($E42:$R42,"5*")</f>
        <v>0</v>
      </c>
      <c r="AB40" s="101">
        <f>COUNTIF($E40:$R40,20)+COUNTIF($E41:$R41,20)+COUNTIF($E42:$R42,20)</f>
        <v>0</v>
      </c>
    </row>
    <row r="41" spans="1:28" ht="15.75" customHeight="1" thickBot="1" x14ac:dyDescent="0.3">
      <c r="A41" s="62">
        <v>109</v>
      </c>
      <c r="B41" s="137" t="s">
        <v>113</v>
      </c>
      <c r="C41" s="138" t="s">
        <v>114</v>
      </c>
      <c r="D41" s="91" t="s">
        <v>21</v>
      </c>
      <c r="E41" s="71">
        <v>0</v>
      </c>
      <c r="F41" s="71">
        <v>0</v>
      </c>
      <c r="G41" s="71">
        <v>0</v>
      </c>
      <c r="H41" s="71">
        <v>1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51"/>
      <c r="P41" s="51"/>
      <c r="Q41" s="51"/>
      <c r="R41" s="51"/>
      <c r="S41" s="52">
        <f t="shared" si="1"/>
        <v>1</v>
      </c>
      <c r="T41" s="262"/>
      <c r="U41" s="185"/>
      <c r="V41" s="54"/>
      <c r="W41" s="54"/>
      <c r="X41" s="54"/>
      <c r="Y41" s="54"/>
      <c r="Z41" s="54"/>
      <c r="AA41" s="55"/>
      <c r="AB41" s="102"/>
    </row>
    <row r="42" spans="1:28" ht="16.5" customHeight="1" thickBot="1" x14ac:dyDescent="0.3">
      <c r="A42" s="63"/>
      <c r="B42" s="107"/>
      <c r="C42" s="90"/>
      <c r="D42" s="190"/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1</v>
      </c>
      <c r="K42" s="71">
        <v>0</v>
      </c>
      <c r="L42" s="71">
        <v>0</v>
      </c>
      <c r="M42" s="71">
        <v>1</v>
      </c>
      <c r="N42" s="71">
        <v>0</v>
      </c>
      <c r="O42" s="73"/>
      <c r="P42" s="73"/>
      <c r="Q42" s="73"/>
      <c r="R42" s="73"/>
      <c r="S42" s="74">
        <f t="shared" si="1"/>
        <v>2</v>
      </c>
      <c r="T42" s="262"/>
      <c r="U42" s="186">
        <v>0.52708333333333335</v>
      </c>
      <c r="V42" s="37" t="s">
        <v>3</v>
      </c>
      <c r="W42" s="38"/>
      <c r="X42" s="38"/>
      <c r="Y42" s="39"/>
      <c r="Z42" s="39"/>
      <c r="AA42" s="40"/>
      <c r="AB42" s="103" t="str">
        <f>TEXT( (U43-U42+0.00000000000001),"[hh].mm.ss")</f>
        <v>05.24.00</v>
      </c>
    </row>
    <row r="43" spans="1:28" ht="16.5" customHeight="1" thickBot="1" x14ac:dyDescent="0.3">
      <c r="A43" s="64"/>
      <c r="B43" s="92"/>
      <c r="C43" s="93"/>
      <c r="D43" s="94"/>
      <c r="E43" s="68"/>
      <c r="F43" s="69"/>
      <c r="G43" s="69"/>
      <c r="H43" s="69"/>
      <c r="I43" s="69"/>
      <c r="J43" s="69"/>
      <c r="K43" s="69"/>
      <c r="L43" s="69"/>
      <c r="M43" s="69"/>
      <c r="N43" s="69"/>
      <c r="O43" s="76"/>
      <c r="P43" s="76"/>
      <c r="Q43" s="76"/>
      <c r="R43" s="76"/>
      <c r="S43" s="77" t="str">
        <f t="shared" si="1"/>
        <v/>
      </c>
      <c r="T43" s="263"/>
      <c r="U43" s="186">
        <v>0.75208333333333333</v>
      </c>
      <c r="V43" s="42" t="s">
        <v>11</v>
      </c>
      <c r="W43" s="43"/>
      <c r="X43" s="43"/>
      <c r="Y43" s="44"/>
      <c r="Z43" s="45"/>
      <c r="AA43" s="46"/>
      <c r="AB43" s="104" t="str">
        <f>TEXT(IF($E41="","",(IF($E42="",S41/(15-(COUNTIF($E41:$R41,""))),(IF($E43="",(S41+S42)/(30-(COUNTIF($E41:$R41,"")+COUNTIF($E42:$R42,""))), (S41+S42+S43)/(45-(COUNTIF($E41:$R41,"")+COUNTIF($E42:$R42,"")+COUNTIF($E43:$R43,"")))))))),"0,00")</f>
        <v>0,14</v>
      </c>
    </row>
    <row r="44" spans="1:28" ht="15" customHeight="1" thickBot="1" x14ac:dyDescent="0.3">
      <c r="A44" s="61"/>
      <c r="B44" s="86"/>
      <c r="C44" s="87"/>
      <c r="D44" s="88"/>
      <c r="E44" s="71">
        <v>5</v>
      </c>
      <c r="F44" s="71">
        <v>3</v>
      </c>
      <c r="G44" s="71">
        <v>5</v>
      </c>
      <c r="H44" s="71">
        <v>3</v>
      </c>
      <c r="I44" s="71">
        <v>2</v>
      </c>
      <c r="J44" s="71">
        <v>5</v>
      </c>
      <c r="K44" s="71">
        <v>1</v>
      </c>
      <c r="L44" s="71">
        <v>0</v>
      </c>
      <c r="M44" s="71">
        <v>1</v>
      </c>
      <c r="N44" s="71">
        <v>2</v>
      </c>
      <c r="O44" s="57"/>
      <c r="P44" s="57"/>
      <c r="Q44" s="57"/>
      <c r="R44" s="57"/>
      <c r="S44" s="58">
        <f t="shared" si="1"/>
        <v>27</v>
      </c>
      <c r="T44" s="261">
        <v>19</v>
      </c>
      <c r="U44" s="184">
        <f>SUM(S44:S47)</f>
        <v>64</v>
      </c>
      <c r="V44" s="48">
        <f>COUNTIF($E44:$R44,0)+COUNTIF($E45:$R45,0)+COUNTIF($E46:$R46,0)+COUNTIF($E47:$R47,0)</f>
        <v>6</v>
      </c>
      <c r="W44" s="48">
        <f>COUNTIF($E44:$R44,1)+COUNTIF($E45:$R45,1)+COUNTIF($E46:$R46,1)+COUNTIF($E47:$R47,1)</f>
        <v>7</v>
      </c>
      <c r="X44" s="48">
        <f>COUNTIF($E44:$R44,2)+COUNTIF($E45:$R45,2)+COUNTIF($E46:$R46,2)+COUNTIF($E47:$R47,2)</f>
        <v>4</v>
      </c>
      <c r="Y44" s="48">
        <f>COUNTIF($E44:$R44,3)+COUNTIF($E45:$R45,3)+COUNTIF($E46:$R46,3)+COUNTIF($E47:$R47,3)</f>
        <v>8</v>
      </c>
      <c r="Z44" s="48">
        <f>COUNTIF($E44:$R44,5)+COUNTIF($E45:$R45,5)+COUNTIF($E46:$R46,5)+COUNTIF($E47:$R47,5)</f>
        <v>5</v>
      </c>
      <c r="AA44" s="49">
        <f>COUNTIF($E44:$R44,"5*")+COUNTIF($E45:$R45,"5*")+COUNTIF($E46:$R46,"5*")</f>
        <v>0</v>
      </c>
      <c r="AB44" s="50">
        <f>COUNTIF($E44:$R44,20)+COUNTIF($E45:$R45,20)+COUNTIF($E46:$R46,20)</f>
        <v>0</v>
      </c>
    </row>
    <row r="45" spans="1:28" ht="15.75" customHeight="1" thickBot="1" x14ac:dyDescent="0.3">
      <c r="A45" s="62">
        <v>110</v>
      </c>
      <c r="B45" s="137" t="s">
        <v>30</v>
      </c>
      <c r="C45" s="138" t="s">
        <v>33</v>
      </c>
      <c r="D45" s="91" t="s">
        <v>21</v>
      </c>
      <c r="E45" s="71">
        <v>1</v>
      </c>
      <c r="F45" s="71">
        <v>0</v>
      </c>
      <c r="G45" s="71">
        <v>3</v>
      </c>
      <c r="H45" s="71">
        <v>3</v>
      </c>
      <c r="I45" s="71">
        <v>0</v>
      </c>
      <c r="J45" s="71">
        <v>5</v>
      </c>
      <c r="K45" s="71">
        <v>1</v>
      </c>
      <c r="L45" s="71">
        <v>3</v>
      </c>
      <c r="M45" s="71">
        <v>1</v>
      </c>
      <c r="N45" s="71">
        <v>0</v>
      </c>
      <c r="O45" s="51"/>
      <c r="P45" s="51"/>
      <c r="Q45" s="51"/>
      <c r="R45" s="51"/>
      <c r="S45" s="52">
        <f t="shared" si="1"/>
        <v>17</v>
      </c>
      <c r="T45" s="262"/>
      <c r="U45" s="185"/>
      <c r="V45" s="54"/>
      <c r="W45" s="54"/>
      <c r="X45" s="54"/>
      <c r="Y45" s="54"/>
      <c r="Z45" s="54"/>
      <c r="AA45" s="55"/>
      <c r="AB45" s="56"/>
    </row>
    <row r="46" spans="1:28" ht="16.5" customHeight="1" thickBot="1" x14ac:dyDescent="0.3">
      <c r="A46" s="63"/>
      <c r="B46" s="89"/>
      <c r="C46" s="90"/>
      <c r="D46" s="91"/>
      <c r="E46" s="71">
        <v>3</v>
      </c>
      <c r="F46" s="71">
        <v>2</v>
      </c>
      <c r="G46" s="71">
        <v>2</v>
      </c>
      <c r="H46" s="71">
        <v>3</v>
      </c>
      <c r="I46" s="71">
        <v>3</v>
      </c>
      <c r="J46" s="71">
        <v>5</v>
      </c>
      <c r="K46" s="71">
        <v>0</v>
      </c>
      <c r="L46" s="71">
        <v>1</v>
      </c>
      <c r="M46" s="71">
        <v>1</v>
      </c>
      <c r="N46" s="71">
        <v>0</v>
      </c>
      <c r="O46" s="73"/>
      <c r="P46" s="73"/>
      <c r="Q46" s="73"/>
      <c r="R46" s="73"/>
      <c r="S46" s="74">
        <f t="shared" si="1"/>
        <v>20</v>
      </c>
      <c r="T46" s="262"/>
      <c r="U46" s="186">
        <v>0.52777777777777779</v>
      </c>
      <c r="V46" s="37" t="s">
        <v>3</v>
      </c>
      <c r="W46" s="38"/>
      <c r="X46" s="38"/>
      <c r="Y46" s="39"/>
      <c r="Z46" s="39"/>
      <c r="AA46" s="40"/>
      <c r="AB46" s="41" t="str">
        <f>TEXT( (U47-U46+0.00000000000001),"[hh].mm.ss")</f>
        <v>05.28.00</v>
      </c>
    </row>
    <row r="47" spans="1:28" ht="16.5" customHeight="1" thickBot="1" x14ac:dyDescent="0.3">
      <c r="A47" s="64"/>
      <c r="B47" s="92"/>
      <c r="C47" s="93"/>
      <c r="D47" s="94"/>
      <c r="E47" s="68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70" t="str">
        <f t="shared" si="1"/>
        <v/>
      </c>
      <c r="T47" s="263"/>
      <c r="U47" s="186">
        <v>0.75555555555555554</v>
      </c>
      <c r="V47" s="42" t="s">
        <v>11</v>
      </c>
      <c r="W47" s="43"/>
      <c r="X47" s="43"/>
      <c r="Y47" s="44"/>
      <c r="Z47" s="45"/>
      <c r="AA47" s="46"/>
      <c r="AB47" s="47" t="str">
        <f>TEXT(IF($E45="","",(IF($E46="",S45/(15-(COUNTIF($E45:$R45,""))),(IF($E47="",(S45+S46)/(30-(COUNTIF($E45:$R45,"")+COUNTIF($E46:$R46,""))), (S45+S46+S47)/(45-(COUNTIF($E45:$R45,"")+COUNTIF($E46:$R46,"")+COUNTIF($E47:$R47,"")))))))),"0,00")</f>
        <v>1,68</v>
      </c>
    </row>
    <row r="48" spans="1:28" ht="15" customHeight="1" thickBot="1" x14ac:dyDescent="0.3">
      <c r="A48" s="61"/>
      <c r="B48" s="86"/>
      <c r="C48" s="87"/>
      <c r="D48" s="88"/>
      <c r="E48" s="71">
        <v>1</v>
      </c>
      <c r="F48" s="71">
        <v>3</v>
      </c>
      <c r="G48" s="71">
        <v>0</v>
      </c>
      <c r="H48" s="71">
        <v>0</v>
      </c>
      <c r="I48" s="71">
        <v>0</v>
      </c>
      <c r="J48" s="71">
        <v>0</v>
      </c>
      <c r="K48" s="71">
        <v>5</v>
      </c>
      <c r="L48" s="71">
        <v>0</v>
      </c>
      <c r="M48" s="71">
        <v>0</v>
      </c>
      <c r="N48" s="71">
        <v>0</v>
      </c>
      <c r="O48" s="57"/>
      <c r="P48" s="57"/>
      <c r="Q48" s="57"/>
      <c r="R48" s="57"/>
      <c r="S48" s="58">
        <f t="shared" si="1"/>
        <v>9</v>
      </c>
      <c r="T48" s="261">
        <v>4</v>
      </c>
      <c r="U48" s="184">
        <f>SUM(S48:S51)</f>
        <v>22</v>
      </c>
      <c r="V48" s="48">
        <f>COUNTIF($E48:$R48,0)+COUNTIF($E49:$R49,0)+COUNTIF($E50:$R50,0)+COUNTIF($E51:$R51,0)</f>
        <v>23</v>
      </c>
      <c r="W48" s="48">
        <f>COUNTIF($E48:$R48,1)+COUNTIF($E49:$R49,1)+COUNTIF($E50:$R50,1)+COUNTIF($E51:$R51,1)</f>
        <v>2</v>
      </c>
      <c r="X48" s="48">
        <f>COUNTIF($E48:$R48,2)+COUNTIF($E49:$R49,2)+COUNTIF($E50:$R50,2)+COUNTIF($E51:$R51,2)</f>
        <v>1</v>
      </c>
      <c r="Y48" s="48">
        <f>COUNTIF($E48:$R48,3)+COUNTIF($E49:$R49,3)+COUNTIF($E50:$R50,3)+COUNTIF($E51:$R51,3)</f>
        <v>1</v>
      </c>
      <c r="Z48" s="48">
        <f>COUNTIF($E48:$R48,5)+COUNTIF($E49:$R49,5)+COUNTIF($E50:$R50,5)+COUNTIF($E51:$R51,5)</f>
        <v>3</v>
      </c>
      <c r="AA48" s="49">
        <f>COUNTIF($E48:$R48,"5*")+COUNTIF($E49:$R49,"5*")+COUNTIF($E50:$R50,"5*")</f>
        <v>0</v>
      </c>
      <c r="AB48" s="50">
        <f>COUNTIF($E48:$R48,20)+COUNTIF($E49:$R49,20)+COUNTIF($E50:$R50,20)</f>
        <v>0</v>
      </c>
    </row>
    <row r="49" spans="1:28" ht="15.75" customHeight="1" thickBot="1" x14ac:dyDescent="0.3">
      <c r="A49" s="62">
        <v>111</v>
      </c>
      <c r="B49" s="137" t="s">
        <v>115</v>
      </c>
      <c r="C49" s="138" t="s">
        <v>70</v>
      </c>
      <c r="D49" s="91" t="s">
        <v>67</v>
      </c>
      <c r="E49" s="152">
        <v>5</v>
      </c>
      <c r="F49" s="152">
        <v>1</v>
      </c>
      <c r="G49" s="152">
        <v>0</v>
      </c>
      <c r="H49" s="152">
        <v>0</v>
      </c>
      <c r="I49" s="152">
        <v>5</v>
      </c>
      <c r="J49" s="152">
        <v>0</v>
      </c>
      <c r="K49" s="152">
        <v>0</v>
      </c>
      <c r="L49" s="152">
        <v>0</v>
      </c>
      <c r="M49" s="152">
        <v>2</v>
      </c>
      <c r="N49" s="152">
        <v>0</v>
      </c>
      <c r="O49" s="51"/>
      <c r="P49" s="51"/>
      <c r="Q49" s="51"/>
      <c r="R49" s="51"/>
      <c r="S49" s="52">
        <f t="shared" si="1"/>
        <v>13</v>
      </c>
      <c r="T49" s="262"/>
      <c r="U49" s="185"/>
      <c r="V49" s="54"/>
      <c r="W49" s="54"/>
      <c r="X49" s="54"/>
      <c r="Y49" s="54"/>
      <c r="Z49" s="54"/>
      <c r="AA49" s="55"/>
      <c r="AB49" s="56"/>
    </row>
    <row r="50" spans="1:28" ht="16.5" customHeight="1" thickBot="1" x14ac:dyDescent="0.3">
      <c r="A50" s="63"/>
      <c r="B50" s="89"/>
      <c r="C50" s="90"/>
      <c r="D50" s="91"/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3"/>
      <c r="P50" s="73"/>
      <c r="Q50" s="73"/>
      <c r="R50" s="73"/>
      <c r="S50" s="74">
        <f t="shared" si="1"/>
        <v>0</v>
      </c>
      <c r="T50" s="262"/>
      <c r="U50" s="186">
        <v>0.52847222222222223</v>
      </c>
      <c r="V50" s="37" t="s">
        <v>3</v>
      </c>
      <c r="W50" s="38"/>
      <c r="X50" s="38"/>
      <c r="Y50" s="39"/>
      <c r="Z50" s="39"/>
      <c r="AA50" s="40"/>
      <c r="AB50" s="41" t="str">
        <f>TEXT( (U51-U50+0.00000000000001),"[hh].mm.ss")</f>
        <v>05.21.00</v>
      </c>
    </row>
    <row r="51" spans="1:28" ht="16.5" customHeight="1" thickBot="1" x14ac:dyDescent="0.3">
      <c r="A51" s="64"/>
      <c r="B51" s="92"/>
      <c r="C51" s="93"/>
      <c r="D51" s="94"/>
      <c r="E51" s="68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70" t="str">
        <f t="shared" si="1"/>
        <v/>
      </c>
      <c r="T51" s="263"/>
      <c r="U51" s="186">
        <v>0.75138888888888899</v>
      </c>
      <c r="V51" s="42" t="s">
        <v>11</v>
      </c>
      <c r="W51" s="43"/>
      <c r="X51" s="43"/>
      <c r="Y51" s="44"/>
      <c r="Z51" s="45"/>
      <c r="AA51" s="46"/>
      <c r="AB51" s="47" t="str">
        <f>TEXT(IF($E49="","",(IF($E50="",S49/(15-(COUNTIF($E49:$R49,""))),(IF($E51="",(S49+S50)/(30-(COUNTIF($E49:$R49,"")+COUNTIF($E50:$R50,""))), (S49+S50+S51)/(45-(COUNTIF($E49:$R49,"")+COUNTIF($E50:$R50,"")+COUNTIF($E51:$R51,"")))))))),"0,00")</f>
        <v>0,59</v>
      </c>
    </row>
    <row r="52" spans="1:28" ht="15" customHeight="1" thickBot="1" x14ac:dyDescent="0.3">
      <c r="A52" s="61"/>
      <c r="B52" s="86"/>
      <c r="C52" s="87"/>
      <c r="D52" s="88"/>
      <c r="E52" s="71">
        <v>0</v>
      </c>
      <c r="F52" s="71">
        <v>3</v>
      </c>
      <c r="G52" s="71">
        <v>2</v>
      </c>
      <c r="H52" s="71">
        <v>2</v>
      </c>
      <c r="I52" s="71">
        <v>0</v>
      </c>
      <c r="J52" s="71">
        <v>2</v>
      </c>
      <c r="K52" s="71">
        <v>0</v>
      </c>
      <c r="L52" s="71">
        <v>0</v>
      </c>
      <c r="M52" s="71">
        <v>3</v>
      </c>
      <c r="N52" s="71">
        <v>0</v>
      </c>
      <c r="O52" s="57"/>
      <c r="P52" s="57"/>
      <c r="Q52" s="57"/>
      <c r="R52" s="57"/>
      <c r="S52" s="58">
        <f t="shared" si="1"/>
        <v>12</v>
      </c>
      <c r="T52" s="261">
        <v>10</v>
      </c>
      <c r="U52" s="184">
        <f>SUM(S52:S55)</f>
        <v>36</v>
      </c>
      <c r="V52" s="48">
        <f>COUNTIF($E52:$R52,0)+COUNTIF($E53:$R53,0)+COUNTIF($E54:$R54,0)+COUNTIF($E55:$R55,0)</f>
        <v>13</v>
      </c>
      <c r="W52" s="48">
        <f>COUNTIF($E52:$R52,1)+COUNTIF($E53:$R53,1)+COUNTIF($E54:$R54,1)+COUNTIF($E55:$R55,1)</f>
        <v>7</v>
      </c>
      <c r="X52" s="48">
        <f>COUNTIF($E52:$R52,2)+COUNTIF($E53:$R53,2)+COUNTIF($E54:$R54,2)+COUNTIF($E55:$R55,2)</f>
        <v>5</v>
      </c>
      <c r="Y52" s="48">
        <f>COUNTIF($E52:$R52,3)+COUNTIF($E53:$R53,3)+COUNTIF($E54:$R54,3)+COUNTIF($E55:$R55,3)</f>
        <v>3</v>
      </c>
      <c r="Z52" s="48">
        <f>COUNTIF($E52:$R52,5)+COUNTIF($E53:$R53,5)+COUNTIF($E54:$R54,5)+COUNTIF($E55:$R55,5)</f>
        <v>2</v>
      </c>
      <c r="AA52" s="49">
        <f>COUNTIF($E52:$R52,"5*")+COUNTIF($E53:$R53,"5*")+COUNTIF($E54:$R54,"5*")</f>
        <v>0</v>
      </c>
      <c r="AB52" s="50">
        <f>COUNTIF($E52:$R52,20)+COUNTIF($E53:$R53,20)+COUNTIF($E54:$R54,20)</f>
        <v>0</v>
      </c>
    </row>
    <row r="53" spans="1:28" ht="15.75" customHeight="1" thickBot="1" x14ac:dyDescent="0.3">
      <c r="A53" s="62">
        <v>112</v>
      </c>
      <c r="B53" s="137" t="s">
        <v>116</v>
      </c>
      <c r="C53" s="138" t="s">
        <v>96</v>
      </c>
      <c r="D53" s="91" t="s">
        <v>67</v>
      </c>
      <c r="E53" s="71">
        <v>1</v>
      </c>
      <c r="F53" s="71">
        <v>2</v>
      </c>
      <c r="G53" s="71">
        <v>1</v>
      </c>
      <c r="H53" s="71">
        <v>5</v>
      </c>
      <c r="I53" s="71">
        <v>2</v>
      </c>
      <c r="J53" s="71">
        <v>3</v>
      </c>
      <c r="K53" s="71">
        <v>0</v>
      </c>
      <c r="L53" s="71">
        <v>0</v>
      </c>
      <c r="M53" s="71">
        <v>1</v>
      </c>
      <c r="N53" s="71">
        <v>0</v>
      </c>
      <c r="O53" s="51"/>
      <c r="P53" s="51"/>
      <c r="Q53" s="51"/>
      <c r="R53" s="51"/>
      <c r="S53" s="52">
        <f t="shared" si="1"/>
        <v>15</v>
      </c>
      <c r="T53" s="262"/>
      <c r="U53" s="185"/>
      <c r="V53" s="54"/>
      <c r="W53" s="54"/>
      <c r="X53" s="54"/>
      <c r="Y53" s="54"/>
      <c r="Z53" s="54"/>
      <c r="AA53" s="55"/>
      <c r="AB53" s="56"/>
    </row>
    <row r="54" spans="1:28" ht="16.5" customHeight="1" thickBot="1" x14ac:dyDescent="0.3">
      <c r="A54" s="63"/>
      <c r="B54" s="89"/>
      <c r="C54" s="90"/>
      <c r="D54" s="91"/>
      <c r="E54" s="71">
        <v>0</v>
      </c>
      <c r="F54" s="71">
        <v>0</v>
      </c>
      <c r="G54" s="71">
        <v>0</v>
      </c>
      <c r="H54" s="71">
        <v>1</v>
      </c>
      <c r="I54" s="71">
        <v>1</v>
      </c>
      <c r="J54" s="71">
        <v>5</v>
      </c>
      <c r="K54" s="71">
        <v>1</v>
      </c>
      <c r="L54" s="71">
        <v>0</v>
      </c>
      <c r="M54" s="71">
        <v>1</v>
      </c>
      <c r="N54" s="71">
        <v>0</v>
      </c>
      <c r="O54" s="73"/>
      <c r="P54" s="73"/>
      <c r="Q54" s="73"/>
      <c r="R54" s="73"/>
      <c r="S54" s="74">
        <f t="shared" si="1"/>
        <v>9</v>
      </c>
      <c r="T54" s="262"/>
      <c r="U54" s="186">
        <v>0.52916666666666667</v>
      </c>
      <c r="V54" s="37" t="s">
        <v>3</v>
      </c>
      <c r="W54" s="38"/>
      <c r="X54" s="38"/>
      <c r="Y54" s="39"/>
      <c r="Z54" s="39"/>
      <c r="AA54" s="40"/>
      <c r="AB54" s="41" t="str">
        <f>TEXT( (U55-U54+0.00000000000001),"[hh].mm.ss")</f>
        <v>04.52.00</v>
      </c>
    </row>
    <row r="55" spans="1:28" ht="16.5" customHeight="1" thickBot="1" x14ac:dyDescent="0.3">
      <c r="A55" s="64"/>
      <c r="B55" s="92"/>
      <c r="C55" s="93"/>
      <c r="D55" s="94"/>
      <c r="E55" s="68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70" t="str">
        <f t="shared" si="1"/>
        <v/>
      </c>
      <c r="T55" s="263"/>
      <c r="U55" s="186">
        <v>0.7319444444444444</v>
      </c>
      <c r="V55" s="42" t="s">
        <v>11</v>
      </c>
      <c r="W55" s="43"/>
      <c r="X55" s="43"/>
      <c r="Y55" s="44"/>
      <c r="Z55" s="45"/>
      <c r="AA55" s="46"/>
      <c r="AB55" s="47" t="str">
        <f>TEXT(IF($E53="","",(IF($E54="",S53/(15-(COUNTIF($E53:$R53,""))),(IF($E55="",(S53+S54)/(30-(COUNTIF($E53:$R53,"")+COUNTIF($E54:$R54,""))), (S53+S54+S55)/(45-(COUNTIF($E53:$R53,"")+COUNTIF($E54:$R54,"")+COUNTIF($E55:$R55,"")))))))),"0,00")</f>
        <v>1,09</v>
      </c>
    </row>
    <row r="56" spans="1:28" ht="15" customHeight="1" thickBot="1" x14ac:dyDescent="0.3">
      <c r="A56" s="61"/>
      <c r="B56" s="86"/>
      <c r="C56" s="87"/>
      <c r="D56" s="88"/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57"/>
      <c r="P56" s="57"/>
      <c r="Q56" s="57"/>
      <c r="R56" s="57"/>
      <c r="S56" s="58">
        <f t="shared" si="1"/>
        <v>0</v>
      </c>
      <c r="T56" s="261">
        <v>1</v>
      </c>
      <c r="U56" s="184">
        <f>SUM(S56:S59)</f>
        <v>2</v>
      </c>
      <c r="V56" s="48">
        <f>COUNTIF($E56:$R56,0)+COUNTIF($E57:$R57,0)+COUNTIF($E58:$R58,0)+COUNTIF($E59:$R59,0)</f>
        <v>28</v>
      </c>
      <c r="W56" s="48">
        <f>COUNTIF($E56:$R56,1)+COUNTIF($E57:$R57,1)+COUNTIF($E58:$R58,1)+COUNTIF($E59:$R59,1)</f>
        <v>2</v>
      </c>
      <c r="X56" s="48">
        <f>COUNTIF($E56:$R56,2)+COUNTIF($E57:$R57,2)+COUNTIF($E58:$R58,2)+COUNTIF($E59:$R59,2)</f>
        <v>0</v>
      </c>
      <c r="Y56" s="48">
        <f>COUNTIF($E56:$R56,3)+COUNTIF($E57:$R57,3)+COUNTIF($E58:$R58,3)+COUNTIF($E59:$R59,3)</f>
        <v>0</v>
      </c>
      <c r="Z56" s="48">
        <f>COUNTIF($E56:$R56,5)+COUNTIF($E57:$R57,5)+COUNTIF($E58:$R58,5)+COUNTIF($E59:$R59,5)</f>
        <v>0</v>
      </c>
      <c r="AA56" s="49">
        <f>COUNTIF($E56:$R56,"5*")+COUNTIF($E57:$R57,"5*")+COUNTIF($E58:$R58,"5*")</f>
        <v>0</v>
      </c>
      <c r="AB56" s="50">
        <f>COUNTIF($E56:$R56,20)+COUNTIF($E57:$R57,20)+COUNTIF($E58:$R58,20)</f>
        <v>0</v>
      </c>
    </row>
    <row r="57" spans="1:28" ht="15.75" customHeight="1" thickBot="1" x14ac:dyDescent="0.3">
      <c r="A57" s="62">
        <v>113</v>
      </c>
      <c r="B57" s="137" t="s">
        <v>117</v>
      </c>
      <c r="C57" s="138" t="s">
        <v>98</v>
      </c>
      <c r="D57" s="91" t="s">
        <v>66</v>
      </c>
      <c r="E57" s="71">
        <v>0</v>
      </c>
      <c r="F57" s="71">
        <v>1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51"/>
      <c r="P57" s="51"/>
      <c r="Q57" s="51"/>
      <c r="R57" s="51"/>
      <c r="S57" s="52">
        <f t="shared" si="1"/>
        <v>1</v>
      </c>
      <c r="T57" s="262"/>
      <c r="U57" s="185"/>
      <c r="V57" s="54"/>
      <c r="W57" s="54"/>
      <c r="X57" s="54"/>
      <c r="Y57" s="54"/>
      <c r="Z57" s="54"/>
      <c r="AA57" s="55"/>
      <c r="AB57" s="56"/>
    </row>
    <row r="58" spans="1:28" ht="16.5" customHeight="1" thickBot="1" x14ac:dyDescent="0.3">
      <c r="A58" s="63"/>
      <c r="B58" s="89"/>
      <c r="C58" s="90"/>
      <c r="D58" s="91"/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  <c r="M58" s="71">
        <v>1</v>
      </c>
      <c r="N58" s="71">
        <v>0</v>
      </c>
      <c r="O58" s="73"/>
      <c r="P58" s="73"/>
      <c r="Q58" s="73"/>
      <c r="R58" s="73"/>
      <c r="S58" s="74">
        <f t="shared" si="1"/>
        <v>1</v>
      </c>
      <c r="T58" s="262"/>
      <c r="U58" s="186">
        <v>0.52986111111111112</v>
      </c>
      <c r="V58" s="37" t="s">
        <v>3</v>
      </c>
      <c r="W58" s="38"/>
      <c r="X58" s="38"/>
      <c r="Y58" s="39"/>
      <c r="Z58" s="39"/>
      <c r="AA58" s="40"/>
      <c r="AB58" s="41" t="str">
        <f>TEXT( (U59-U58+0.00000000000001),"[hh].mm.ss")</f>
        <v>05.36.00</v>
      </c>
    </row>
    <row r="59" spans="1:28" ht="16.5" customHeight="1" thickBot="1" x14ac:dyDescent="0.3">
      <c r="A59" s="64"/>
      <c r="B59" s="92"/>
      <c r="C59" s="93"/>
      <c r="D59" s="94"/>
      <c r="E59" s="68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70" t="str">
        <f t="shared" si="1"/>
        <v/>
      </c>
      <c r="T59" s="263"/>
      <c r="U59" s="186">
        <v>0.7631944444444444</v>
      </c>
      <c r="V59" s="42" t="s">
        <v>11</v>
      </c>
      <c r="W59" s="43"/>
      <c r="X59" s="43"/>
      <c r="Y59" s="44"/>
      <c r="Z59" s="45"/>
      <c r="AA59" s="46"/>
      <c r="AB59" s="47" t="str">
        <f>TEXT(IF($E57="","",(IF($E58="",S57/(15-(COUNTIF($E57:$R57,""))),(IF($E59="",(S57+S58)/(30-(COUNTIF($E57:$R57,"")+COUNTIF($E58:$R58,""))), (S57+S58+S59)/(45-(COUNTIF($E57:$R57,"")+COUNTIF($E58:$R58,"")+COUNTIF($E59:$R59,"")))))))),"0,00")</f>
        <v>0,09</v>
      </c>
    </row>
    <row r="60" spans="1:28" ht="15" customHeight="1" thickBot="1" x14ac:dyDescent="0.3">
      <c r="A60" s="61"/>
      <c r="B60" s="86"/>
      <c r="C60" s="87"/>
      <c r="D60" s="88"/>
      <c r="E60" s="71">
        <v>1</v>
      </c>
      <c r="F60" s="71">
        <v>1</v>
      </c>
      <c r="G60" s="71">
        <v>0</v>
      </c>
      <c r="H60" s="71">
        <v>1</v>
      </c>
      <c r="I60" s="71">
        <v>1</v>
      </c>
      <c r="J60" s="71">
        <v>3</v>
      </c>
      <c r="K60" s="71">
        <v>0</v>
      </c>
      <c r="L60" s="71">
        <v>3</v>
      </c>
      <c r="M60" s="71">
        <v>5</v>
      </c>
      <c r="N60" s="71">
        <v>0</v>
      </c>
      <c r="O60" s="57"/>
      <c r="P60" s="57"/>
      <c r="Q60" s="57"/>
      <c r="R60" s="57"/>
      <c r="S60" s="58">
        <f t="shared" si="1"/>
        <v>15</v>
      </c>
      <c r="T60" s="261">
        <v>15</v>
      </c>
      <c r="U60" s="184">
        <f>SUM(S60:S63)</f>
        <v>49</v>
      </c>
      <c r="V60" s="48">
        <f>COUNTIF($E60:$R60,0)+COUNTIF($E61:$R61,0)+COUNTIF($E62:$R62,0)+COUNTIF($E63:$R63,0)</f>
        <v>9</v>
      </c>
      <c r="W60" s="48">
        <f>COUNTIF($E60:$R60,1)+COUNTIF($E61:$R61,1)+COUNTIF($E62:$R62,1)+COUNTIF($E63:$R63,1)</f>
        <v>10</v>
      </c>
      <c r="X60" s="48">
        <f>COUNTIF($E60:$R60,2)+COUNTIF($E61:$R61,2)+COUNTIF($E62:$R62,2)+COUNTIF($E63:$R63,2)</f>
        <v>2</v>
      </c>
      <c r="Y60" s="48">
        <f>COUNTIF($E60:$R60,3)+COUNTIF($E61:$R61,3)+COUNTIF($E62:$R62,3)+COUNTIF($E63:$R63,3)</f>
        <v>5</v>
      </c>
      <c r="Z60" s="48">
        <f>COUNTIF($E60:$R60,5)+COUNTIF($E61:$R61,5)+COUNTIF($E62:$R62,5)+COUNTIF($E63:$R63,5)</f>
        <v>4</v>
      </c>
      <c r="AA60" s="49">
        <f>COUNTIF($E60:$R60,"5*")+COUNTIF($E61:$R61,"5*")+COUNTIF($E62:$R62,"5*")</f>
        <v>0</v>
      </c>
      <c r="AB60" s="50">
        <f>COUNTIF($E60:$R60,20)+COUNTIF($E61:$R61,20)+COUNTIF($E62:$R62,20)</f>
        <v>0</v>
      </c>
    </row>
    <row r="61" spans="1:28" ht="15.75" customHeight="1" thickBot="1" x14ac:dyDescent="0.3">
      <c r="A61" s="62">
        <v>114</v>
      </c>
      <c r="B61" s="137" t="s">
        <v>118</v>
      </c>
      <c r="C61" s="138" t="s">
        <v>98</v>
      </c>
      <c r="D61" s="91" t="s">
        <v>66</v>
      </c>
      <c r="E61" s="71">
        <v>5</v>
      </c>
      <c r="F61" s="71">
        <v>3</v>
      </c>
      <c r="G61" s="71">
        <v>0</v>
      </c>
      <c r="H61" s="71">
        <v>3</v>
      </c>
      <c r="I61" s="71">
        <v>1</v>
      </c>
      <c r="J61" s="71">
        <v>2</v>
      </c>
      <c r="K61" s="71">
        <v>0</v>
      </c>
      <c r="L61" s="71">
        <v>1</v>
      </c>
      <c r="M61" s="71">
        <v>2</v>
      </c>
      <c r="N61" s="71">
        <v>0</v>
      </c>
      <c r="O61" s="51"/>
      <c r="P61" s="51"/>
      <c r="Q61" s="51"/>
      <c r="R61" s="51"/>
      <c r="S61" s="52">
        <f t="shared" si="1"/>
        <v>17</v>
      </c>
      <c r="T61" s="262"/>
      <c r="U61" s="185"/>
      <c r="V61" s="54"/>
      <c r="W61" s="54"/>
      <c r="X61" s="54"/>
      <c r="Y61" s="54"/>
      <c r="Z61" s="54"/>
      <c r="AA61" s="55"/>
      <c r="AB61" s="56"/>
    </row>
    <row r="62" spans="1:28" ht="16.5" customHeight="1" thickBot="1" x14ac:dyDescent="0.3">
      <c r="A62" s="63"/>
      <c r="B62" s="89"/>
      <c r="C62" s="90"/>
      <c r="D62" s="91"/>
      <c r="E62" s="71">
        <v>0</v>
      </c>
      <c r="F62" s="71">
        <v>3</v>
      </c>
      <c r="G62" s="71">
        <v>5</v>
      </c>
      <c r="H62" s="71">
        <v>1</v>
      </c>
      <c r="I62" s="71">
        <v>1</v>
      </c>
      <c r="J62" s="71">
        <v>5</v>
      </c>
      <c r="K62" s="71">
        <v>1</v>
      </c>
      <c r="L62" s="71">
        <v>0</v>
      </c>
      <c r="M62" s="71">
        <v>1</v>
      </c>
      <c r="N62" s="71">
        <v>0</v>
      </c>
      <c r="O62" s="73"/>
      <c r="P62" s="73"/>
      <c r="Q62" s="73"/>
      <c r="R62" s="73"/>
      <c r="S62" s="74">
        <f t="shared" si="1"/>
        <v>17</v>
      </c>
      <c r="T62" s="262"/>
      <c r="U62" s="186">
        <v>0.53055555555555556</v>
      </c>
      <c r="V62" s="37" t="s">
        <v>3</v>
      </c>
      <c r="W62" s="38"/>
      <c r="X62" s="38"/>
      <c r="Y62" s="39"/>
      <c r="Z62" s="39"/>
      <c r="AA62" s="40"/>
      <c r="AB62" s="41" t="str">
        <f>TEXT( (U63-U62+0.00000000000001),"[hh].mm.ss")</f>
        <v>05.35.00</v>
      </c>
    </row>
    <row r="63" spans="1:28" ht="16.5" customHeight="1" thickBot="1" x14ac:dyDescent="0.3">
      <c r="A63" s="64"/>
      <c r="B63" s="92"/>
      <c r="C63" s="93"/>
      <c r="D63" s="94"/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70" t="str">
        <f t="shared" si="1"/>
        <v/>
      </c>
      <c r="T63" s="263"/>
      <c r="U63" s="186">
        <v>0.7631944444444444</v>
      </c>
      <c r="V63" s="42" t="s">
        <v>11</v>
      </c>
      <c r="W63" s="43"/>
      <c r="X63" s="43"/>
      <c r="Y63" s="44"/>
      <c r="Z63" s="45"/>
      <c r="AA63" s="46"/>
      <c r="AB63" s="47" t="str">
        <f>TEXT(IF($E61="","",(IF($E62="",S61/(15-(COUNTIF($E61:$R61,""))),(IF($E63="",(S61+S62)/(30-(COUNTIF($E61:$R61,"")+COUNTIF($E62:$R62,""))), (S61+S62+S63)/(45-(COUNTIF($E61:$R61,"")+COUNTIF($E62:$R62,"")+COUNTIF($E63:$R63,"")))))))),"0,00")</f>
        <v>1,55</v>
      </c>
    </row>
    <row r="64" spans="1:28" ht="15" customHeight="1" thickBot="1" x14ac:dyDescent="0.3">
      <c r="A64" s="61"/>
      <c r="B64" s="86"/>
      <c r="C64" s="87"/>
      <c r="D64" s="88"/>
      <c r="E64" s="71">
        <v>2</v>
      </c>
      <c r="F64" s="71">
        <v>5</v>
      </c>
      <c r="G64" s="71">
        <v>2</v>
      </c>
      <c r="H64" s="71">
        <v>2</v>
      </c>
      <c r="I64" s="71">
        <v>3</v>
      </c>
      <c r="J64" s="71">
        <v>0</v>
      </c>
      <c r="K64" s="71">
        <v>5</v>
      </c>
      <c r="L64" s="71">
        <v>5</v>
      </c>
      <c r="M64" s="71">
        <v>5</v>
      </c>
      <c r="N64" s="71">
        <v>3</v>
      </c>
      <c r="O64" s="57"/>
      <c r="P64" s="57"/>
      <c r="Q64" s="57"/>
      <c r="R64" s="57"/>
      <c r="S64" s="58">
        <f t="shared" si="1"/>
        <v>32</v>
      </c>
      <c r="T64" s="261">
        <v>21</v>
      </c>
      <c r="U64" s="184">
        <f>SUM(S64:S67)</f>
        <v>75</v>
      </c>
      <c r="V64" s="48">
        <f>COUNTIF($E64:$R64,0)+COUNTIF($E65:$R65,0)+COUNTIF($E66:$R66,0)+COUNTIF($E67:$R67,0)</f>
        <v>5</v>
      </c>
      <c r="W64" s="48">
        <f>COUNTIF($E64:$R64,1)+COUNTIF($E65:$R65,1)+COUNTIF($E66:$R66,1)+COUNTIF($E67:$R67,1)</f>
        <v>3</v>
      </c>
      <c r="X64" s="48">
        <f>COUNTIF($E64:$R64,2)+COUNTIF($E65:$R65,2)+COUNTIF($E66:$R66,2)+COUNTIF($E67:$R67,2)</f>
        <v>8</v>
      </c>
      <c r="Y64" s="48">
        <f>COUNTIF($E64:$R64,3)+COUNTIF($E65:$R65,3)+COUNTIF($E66:$R66,3)+COUNTIF($E67:$R67,3)</f>
        <v>7</v>
      </c>
      <c r="Z64" s="48">
        <f>COUNTIF($E64:$R64,5)+COUNTIF($E65:$R65,5)+COUNTIF($E66:$R66,5)+COUNTIF($E67:$R67,5)</f>
        <v>7</v>
      </c>
      <c r="AA64" s="49">
        <f>COUNTIF($E64:$R64,"5*")+COUNTIF($E65:$R65,"5*")+COUNTIF($E66:$R66,"5*")</f>
        <v>0</v>
      </c>
      <c r="AB64" s="50">
        <f>COUNTIF($E64:$R64,20)+COUNTIF($E65:$R65,20)+COUNTIF($E66:$R66,20)</f>
        <v>0</v>
      </c>
    </row>
    <row r="65" spans="1:28" ht="15.75" customHeight="1" thickBot="1" x14ac:dyDescent="0.3">
      <c r="A65" s="62">
        <v>115</v>
      </c>
      <c r="B65" s="137" t="s">
        <v>23</v>
      </c>
      <c r="C65" s="138" t="s">
        <v>119</v>
      </c>
      <c r="D65" s="91" t="s">
        <v>21</v>
      </c>
      <c r="E65" s="71">
        <v>1</v>
      </c>
      <c r="F65" s="71">
        <v>5</v>
      </c>
      <c r="G65" s="71">
        <v>3</v>
      </c>
      <c r="H65" s="71">
        <v>5</v>
      </c>
      <c r="I65" s="71">
        <v>3</v>
      </c>
      <c r="J65" s="71">
        <v>3</v>
      </c>
      <c r="K65" s="71">
        <v>0</v>
      </c>
      <c r="L65" s="71">
        <v>2</v>
      </c>
      <c r="M65" s="71">
        <v>3</v>
      </c>
      <c r="N65" s="71">
        <v>2</v>
      </c>
      <c r="O65" s="51"/>
      <c r="P65" s="51"/>
      <c r="Q65" s="51"/>
      <c r="R65" s="51"/>
      <c r="S65" s="52">
        <f t="shared" si="1"/>
        <v>27</v>
      </c>
      <c r="T65" s="262"/>
      <c r="U65" s="185"/>
      <c r="V65" s="54"/>
      <c r="W65" s="54"/>
      <c r="X65" s="54"/>
      <c r="Y65" s="54"/>
      <c r="Z65" s="54"/>
      <c r="AA65" s="55"/>
      <c r="AB65" s="56"/>
    </row>
    <row r="66" spans="1:28" ht="16.5" customHeight="1" thickBot="1" x14ac:dyDescent="0.3">
      <c r="A66" s="63"/>
      <c r="B66" s="89"/>
      <c r="C66" s="90"/>
      <c r="D66" s="91"/>
      <c r="E66" s="71">
        <v>0</v>
      </c>
      <c r="F66" s="71">
        <v>2</v>
      </c>
      <c r="G66" s="71">
        <v>5</v>
      </c>
      <c r="H66" s="71">
        <v>1</v>
      </c>
      <c r="I66" s="71">
        <v>2</v>
      </c>
      <c r="J66" s="71">
        <v>3</v>
      </c>
      <c r="K66" s="71">
        <v>1</v>
      </c>
      <c r="L66" s="71">
        <v>0</v>
      </c>
      <c r="M66" s="71">
        <v>2</v>
      </c>
      <c r="N66" s="71">
        <v>0</v>
      </c>
      <c r="O66" s="73"/>
      <c r="P66" s="73"/>
      <c r="Q66" s="73"/>
      <c r="R66" s="73"/>
      <c r="S66" s="74">
        <f t="shared" si="1"/>
        <v>16</v>
      </c>
      <c r="T66" s="262"/>
      <c r="U66" s="186">
        <v>0.53125</v>
      </c>
      <c r="V66" s="37" t="s">
        <v>3</v>
      </c>
      <c r="W66" s="38"/>
      <c r="X66" s="38"/>
      <c r="Y66" s="39"/>
      <c r="Z66" s="39"/>
      <c r="AA66" s="40"/>
      <c r="AB66" s="41" t="str">
        <f>TEXT( (U67-U66+0.00000000000001),"[hh].mm.ss")</f>
        <v>04.21.00</v>
      </c>
    </row>
    <row r="67" spans="1:28" ht="16.5" customHeight="1" thickBot="1" x14ac:dyDescent="0.3">
      <c r="A67" s="64"/>
      <c r="B67" s="92"/>
      <c r="C67" s="93"/>
      <c r="D67" s="94"/>
      <c r="E67" s="68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70" t="str">
        <f t="shared" si="1"/>
        <v/>
      </c>
      <c r="T67" s="263"/>
      <c r="U67" s="186">
        <v>0.71250000000000002</v>
      </c>
      <c r="V67" s="42" t="s">
        <v>11</v>
      </c>
      <c r="W67" s="43"/>
      <c r="X67" s="43"/>
      <c r="Y67" s="44"/>
      <c r="Z67" s="45"/>
      <c r="AA67" s="46"/>
      <c r="AB67" s="47" t="str">
        <f>TEXT(IF($E65="","",(IF($E66="",S65/(15-(COUNTIF($E65:$R65,""))),(IF($E67="",(S65+S66)/(30-(COUNTIF($E65:$R65,"")+COUNTIF($E66:$R66,""))), (S65+S66+S67)/(45-(COUNTIF($E65:$R65,"")+COUNTIF($E66:$R66,"")+COUNTIF($E67:$R67,"")))))))),"0,00")</f>
        <v>1,95</v>
      </c>
    </row>
    <row r="68" spans="1:28" ht="15" customHeight="1" thickBot="1" x14ac:dyDescent="0.3">
      <c r="A68" s="61"/>
      <c r="B68" s="86"/>
      <c r="C68" s="87"/>
      <c r="D68" s="88"/>
      <c r="E68" s="71">
        <v>1</v>
      </c>
      <c r="F68" s="71">
        <v>3</v>
      </c>
      <c r="G68" s="71">
        <v>0</v>
      </c>
      <c r="H68" s="71">
        <v>5</v>
      </c>
      <c r="I68" s="71">
        <v>5</v>
      </c>
      <c r="J68" s="71">
        <v>2</v>
      </c>
      <c r="K68" s="71">
        <v>0</v>
      </c>
      <c r="L68" s="71">
        <v>5</v>
      </c>
      <c r="M68" s="71">
        <v>5</v>
      </c>
      <c r="N68" s="71">
        <v>5</v>
      </c>
      <c r="O68" s="57"/>
      <c r="P68" s="57"/>
      <c r="Q68" s="57"/>
      <c r="R68" s="57"/>
      <c r="S68" s="58">
        <f t="shared" si="1"/>
        <v>31</v>
      </c>
      <c r="T68" s="261" t="s">
        <v>1</v>
      </c>
      <c r="U68" s="184"/>
      <c r="V68" s="48">
        <f>COUNTIF($E68:$R68,0)+COUNTIF($E69:$R69,0)+COUNTIF($E70:$R70,0)+COUNTIF($E71:$R71,0)</f>
        <v>2</v>
      </c>
      <c r="W68" s="48">
        <f>COUNTIF($E68:$R68,1)+COUNTIF($E69:$R69,1)+COUNTIF($E70:$R70,1)+COUNTIF($E71:$R71,1)</f>
        <v>1</v>
      </c>
      <c r="X68" s="48">
        <f>COUNTIF($E68:$R68,2)+COUNTIF($E69:$R69,2)+COUNTIF($E70:$R70,2)+COUNTIF($E71:$R71,2)</f>
        <v>1</v>
      </c>
      <c r="Y68" s="48">
        <f>COUNTIF($E68:$R68,3)+COUNTIF($E69:$R69,3)+COUNTIF($E70:$R70,3)+COUNTIF($E71:$R71,3)</f>
        <v>1</v>
      </c>
      <c r="Z68" s="48">
        <f>COUNTIF($E68:$R68,5)+COUNTIF($E69:$R69,5)+COUNTIF($E70:$R70,5)+COUNTIF($E71:$R71,5)</f>
        <v>5</v>
      </c>
      <c r="AA68" s="49">
        <f>COUNTIF($E68:$R68,"5*")+COUNTIF($E69:$R69,"5*")+COUNTIF($E70:$R70,"5*")</f>
        <v>0</v>
      </c>
      <c r="AB68" s="101">
        <f>COUNTIF($E68:$R68,20)+COUNTIF($E69:$R69,20)+COUNTIF($E70:$R70,20)</f>
        <v>0</v>
      </c>
    </row>
    <row r="69" spans="1:28" ht="15.75" customHeight="1" thickBot="1" x14ac:dyDescent="0.3">
      <c r="A69" s="62">
        <v>116</v>
      </c>
      <c r="B69" s="137" t="s">
        <v>23</v>
      </c>
      <c r="C69" s="138" t="s">
        <v>120</v>
      </c>
      <c r="D69" s="91" t="s">
        <v>21</v>
      </c>
      <c r="E69" s="71" t="s">
        <v>39</v>
      </c>
      <c r="F69" s="71" t="s">
        <v>39</v>
      </c>
      <c r="G69" s="71" t="s">
        <v>39</v>
      </c>
      <c r="H69" s="71" t="s">
        <v>39</v>
      </c>
      <c r="I69" s="71" t="s">
        <v>39</v>
      </c>
      <c r="J69" s="71" t="s">
        <v>39</v>
      </c>
      <c r="K69" s="71" t="s">
        <v>39</v>
      </c>
      <c r="L69" s="71" t="s">
        <v>39</v>
      </c>
      <c r="M69" s="71" t="s">
        <v>39</v>
      </c>
      <c r="N69" s="71" t="s">
        <v>39</v>
      </c>
      <c r="O69" s="51"/>
      <c r="P69" s="51"/>
      <c r="Q69" s="51"/>
      <c r="R69" s="51"/>
      <c r="S69" s="52">
        <f t="shared" si="1"/>
        <v>0</v>
      </c>
      <c r="T69" s="262"/>
      <c r="U69" s="185"/>
      <c r="V69" s="54"/>
      <c r="W69" s="54"/>
      <c r="X69" s="54"/>
      <c r="Y69" s="54"/>
      <c r="Z69" s="54"/>
      <c r="AA69" s="55"/>
      <c r="AB69" s="102"/>
    </row>
    <row r="70" spans="1:28" ht="16.5" customHeight="1" thickBot="1" x14ac:dyDescent="0.3">
      <c r="A70" s="63"/>
      <c r="B70" s="107"/>
      <c r="C70" s="90"/>
      <c r="D70" s="91"/>
      <c r="E70" s="71" t="s">
        <v>39</v>
      </c>
      <c r="F70" s="71" t="s">
        <v>39</v>
      </c>
      <c r="G70" s="71" t="s">
        <v>39</v>
      </c>
      <c r="H70" s="71" t="s">
        <v>39</v>
      </c>
      <c r="I70" s="71" t="s">
        <v>39</v>
      </c>
      <c r="J70" s="71" t="s">
        <v>39</v>
      </c>
      <c r="K70" s="71" t="s">
        <v>39</v>
      </c>
      <c r="L70" s="71" t="s">
        <v>39</v>
      </c>
      <c r="M70" s="71" t="s">
        <v>39</v>
      </c>
      <c r="N70" s="71" t="s">
        <v>39</v>
      </c>
      <c r="O70" s="73"/>
      <c r="P70" s="73"/>
      <c r="Q70" s="73"/>
      <c r="R70" s="73"/>
      <c r="S70" s="74">
        <f t="shared" si="1"/>
        <v>0</v>
      </c>
      <c r="T70" s="262"/>
      <c r="U70" s="186">
        <v>0.53194444444444444</v>
      </c>
      <c r="V70" s="37" t="s">
        <v>3</v>
      </c>
      <c r="W70" s="38"/>
      <c r="X70" s="38"/>
      <c r="Y70" s="39"/>
      <c r="Z70" s="39"/>
      <c r="AA70" s="40"/>
      <c r="AB70" s="103" t="e">
        <f>TEXT( (U71-U70+0.00000000000001),"[hh].mm.ss")</f>
        <v>#VALUE!</v>
      </c>
    </row>
    <row r="71" spans="1:28" ht="16.5" customHeight="1" thickBot="1" x14ac:dyDescent="0.3">
      <c r="A71" s="64"/>
      <c r="B71" s="92"/>
      <c r="C71" s="93"/>
      <c r="D71" s="94"/>
      <c r="E71" s="68"/>
      <c r="F71" s="69"/>
      <c r="G71" s="69"/>
      <c r="H71" s="69"/>
      <c r="I71" s="69"/>
      <c r="J71" s="69"/>
      <c r="K71" s="69"/>
      <c r="L71" s="69"/>
      <c r="M71" s="69"/>
      <c r="N71" s="69"/>
      <c r="O71" s="76"/>
      <c r="P71" s="76"/>
      <c r="Q71" s="76"/>
      <c r="R71" s="76"/>
      <c r="S71" s="77" t="str">
        <f t="shared" si="1"/>
        <v/>
      </c>
      <c r="T71" s="263"/>
      <c r="U71" s="186">
        <v>0</v>
      </c>
      <c r="V71" s="42" t="s">
        <v>11</v>
      </c>
      <c r="W71" s="43"/>
      <c r="X71" s="43"/>
      <c r="Y71" s="44"/>
      <c r="Z71" s="45"/>
      <c r="AA71" s="46"/>
      <c r="AB71" s="104" t="str">
        <f>TEXT(IF($E69="","",(IF($E70="",S69/(15-(COUNTIF($E69:$R69,""))),(IF($E71="",(S69+S70)/(30-(COUNTIF($E69:$R69,"")+COUNTIF($E70:$R70,""))), (S69+S70+S71)/(45-(COUNTIF($E69:$R69,"")+COUNTIF($E70:$R70,"")+COUNTIF($E71:$R71,"")))))))),"0,00")</f>
        <v>0,00</v>
      </c>
    </row>
    <row r="72" spans="1:28" ht="15" customHeight="1" thickBot="1" x14ac:dyDescent="0.3">
      <c r="A72" s="61"/>
      <c r="B72" s="86"/>
      <c r="C72" s="87"/>
      <c r="D72" s="88"/>
      <c r="E72" s="71">
        <v>2</v>
      </c>
      <c r="F72" s="71">
        <v>5</v>
      </c>
      <c r="G72" s="71">
        <v>5</v>
      </c>
      <c r="H72" s="71">
        <v>5</v>
      </c>
      <c r="I72" s="71">
        <v>3</v>
      </c>
      <c r="J72" s="71">
        <v>2</v>
      </c>
      <c r="K72" s="71">
        <v>0</v>
      </c>
      <c r="L72" s="71">
        <v>0</v>
      </c>
      <c r="M72" s="71">
        <v>0</v>
      </c>
      <c r="N72" s="71">
        <v>0</v>
      </c>
      <c r="O72" s="57"/>
      <c r="P72" s="57"/>
      <c r="Q72" s="57"/>
      <c r="R72" s="57"/>
      <c r="S72" s="58">
        <f t="shared" ref="S72:S103" si="2">IF(E72="","",SUM(E72:R72)+(COUNTIF(E72:R72,"5*")*5))</f>
        <v>22</v>
      </c>
      <c r="T72" s="261">
        <v>22</v>
      </c>
      <c r="U72" s="184">
        <f>SUM(S72:S75)</f>
        <v>76</v>
      </c>
      <c r="V72" s="48">
        <f>COUNTIF($E72:$R72,0)+COUNTIF($E73:$R73,0)+COUNTIF($E74:$R74,0)+COUNTIF($E75:$R75,0)</f>
        <v>9</v>
      </c>
      <c r="W72" s="48">
        <f>COUNTIF($E72:$R72,1)+COUNTIF($E73:$R73,1)+COUNTIF($E74:$R74,1)+COUNTIF($E75:$R75,1)</f>
        <v>1</v>
      </c>
      <c r="X72" s="48">
        <f>COUNTIF($E72:$R72,2)+COUNTIF($E73:$R73,2)+COUNTIF($E74:$R74,2)+COUNTIF($E75:$R75,2)</f>
        <v>5</v>
      </c>
      <c r="Y72" s="48">
        <f>COUNTIF($E72:$R72,3)+COUNTIF($E73:$R73,3)+COUNTIF($E74:$R74,3)+COUNTIF($E75:$R75,3)</f>
        <v>5</v>
      </c>
      <c r="Z72" s="48">
        <f>COUNTIF($E72:$R72,5)+COUNTIF($E73:$R73,5)+COUNTIF($E74:$R74,5)+COUNTIF($E75:$R75,5)</f>
        <v>10</v>
      </c>
      <c r="AA72" s="49">
        <f>COUNTIF($E72:$R72,"5*")+COUNTIF($E73:$R73,"5*")+COUNTIF($E74:$R74,"5*")</f>
        <v>0</v>
      </c>
      <c r="AB72" s="50">
        <f>COUNTIF($E72:$R72,20)+COUNTIF($E73:$R73,20)+COUNTIF($E74:$R74,20)</f>
        <v>0</v>
      </c>
    </row>
    <row r="73" spans="1:28" ht="15.75" customHeight="1" thickBot="1" x14ac:dyDescent="0.3">
      <c r="A73" s="62">
        <v>117</v>
      </c>
      <c r="B73" s="137" t="s">
        <v>121</v>
      </c>
      <c r="C73" s="138" t="s">
        <v>122</v>
      </c>
      <c r="D73" s="91" t="s">
        <v>68</v>
      </c>
      <c r="E73" s="71">
        <v>5</v>
      </c>
      <c r="F73" s="71">
        <v>0</v>
      </c>
      <c r="G73" s="71">
        <v>3</v>
      </c>
      <c r="H73" s="71">
        <v>5</v>
      </c>
      <c r="I73" s="71">
        <v>3</v>
      </c>
      <c r="J73" s="71">
        <v>0</v>
      </c>
      <c r="K73" s="71">
        <v>2</v>
      </c>
      <c r="L73" s="71">
        <v>5</v>
      </c>
      <c r="M73" s="71">
        <v>3</v>
      </c>
      <c r="N73" s="71">
        <v>1</v>
      </c>
      <c r="O73" s="51"/>
      <c r="P73" s="51"/>
      <c r="Q73" s="51"/>
      <c r="R73" s="51"/>
      <c r="S73" s="52">
        <f t="shared" si="2"/>
        <v>27</v>
      </c>
      <c r="T73" s="262"/>
      <c r="U73" s="185"/>
      <c r="V73" s="54"/>
      <c r="W73" s="54"/>
      <c r="X73" s="54"/>
      <c r="Y73" s="54"/>
      <c r="Z73" s="54"/>
      <c r="AA73" s="55"/>
      <c r="AB73" s="56"/>
    </row>
    <row r="74" spans="1:28" ht="16.5" customHeight="1" thickBot="1" x14ac:dyDescent="0.3">
      <c r="A74" s="63"/>
      <c r="B74" s="89"/>
      <c r="C74" s="90"/>
      <c r="D74" s="91"/>
      <c r="E74" s="71">
        <v>2</v>
      </c>
      <c r="F74" s="71">
        <v>3</v>
      </c>
      <c r="G74" s="71">
        <v>2</v>
      </c>
      <c r="H74" s="71">
        <v>5</v>
      </c>
      <c r="I74" s="71">
        <v>5</v>
      </c>
      <c r="J74" s="71">
        <v>0</v>
      </c>
      <c r="K74" s="71">
        <v>0</v>
      </c>
      <c r="L74" s="71">
        <v>5</v>
      </c>
      <c r="M74" s="71">
        <v>5</v>
      </c>
      <c r="N74" s="71">
        <v>0</v>
      </c>
      <c r="O74" s="73"/>
      <c r="P74" s="73"/>
      <c r="Q74" s="73"/>
      <c r="R74" s="73"/>
      <c r="S74" s="74">
        <f t="shared" si="2"/>
        <v>27</v>
      </c>
      <c r="T74" s="262"/>
      <c r="U74" s="186">
        <v>0.53263888888888888</v>
      </c>
      <c r="V74" s="37" t="s">
        <v>3</v>
      </c>
      <c r="W74" s="38"/>
      <c r="X74" s="38"/>
      <c r="Y74" s="39"/>
      <c r="Z74" s="39"/>
      <c r="AA74" s="40"/>
      <c r="AB74" s="41" t="str">
        <f>TEXT( (U75-U74+0.00000000000001),"[hh].mm.ss")</f>
        <v>05.56.00</v>
      </c>
    </row>
    <row r="75" spans="1:28" ht="16.5" customHeight="1" thickBot="1" x14ac:dyDescent="0.3">
      <c r="A75" s="64"/>
      <c r="B75" s="92"/>
      <c r="C75" s="93"/>
      <c r="D75" s="94"/>
      <c r="E75" s="68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70" t="str">
        <f t="shared" si="2"/>
        <v/>
      </c>
      <c r="T75" s="263"/>
      <c r="U75" s="186">
        <v>0.77986111111111101</v>
      </c>
      <c r="V75" s="42" t="s">
        <v>11</v>
      </c>
      <c r="W75" s="43"/>
      <c r="X75" s="43"/>
      <c r="Y75" s="44"/>
      <c r="Z75" s="45"/>
      <c r="AA75" s="46"/>
      <c r="AB75" s="47" t="str">
        <f>TEXT(IF($E73="","",(IF($E74="",S73/(15-(COUNTIF($E73:$R73,""))),(IF($E75="",(S73+S74)/(30-(COUNTIF($E73:$R73,"")+COUNTIF($E74:$R74,""))), (S73+S74+S75)/(45-(COUNTIF($E73:$R73,"")+COUNTIF($E74:$R74,"")+COUNTIF($E75:$R75,"")))))))),"0,00")</f>
        <v>2,45</v>
      </c>
    </row>
    <row r="76" spans="1:28" ht="15" customHeight="1" thickBot="1" x14ac:dyDescent="0.3">
      <c r="A76" s="61"/>
      <c r="B76" s="86"/>
      <c r="C76" s="87"/>
      <c r="D76" s="88"/>
      <c r="E76" s="71">
        <v>1</v>
      </c>
      <c r="F76" s="71">
        <v>3</v>
      </c>
      <c r="G76" s="71">
        <v>0</v>
      </c>
      <c r="H76" s="71">
        <v>2</v>
      </c>
      <c r="I76" s="71">
        <v>1</v>
      </c>
      <c r="J76" s="71">
        <v>3</v>
      </c>
      <c r="K76" s="71">
        <v>0</v>
      </c>
      <c r="L76" s="71">
        <v>0</v>
      </c>
      <c r="M76" s="71">
        <v>1</v>
      </c>
      <c r="N76" s="71">
        <v>0</v>
      </c>
      <c r="O76" s="57"/>
      <c r="P76" s="57"/>
      <c r="Q76" s="57"/>
      <c r="R76" s="57"/>
      <c r="S76" s="58">
        <f t="shared" si="2"/>
        <v>11</v>
      </c>
      <c r="T76" s="261">
        <v>9</v>
      </c>
      <c r="U76" s="184">
        <f>SUM(S76:S79)</f>
        <v>35</v>
      </c>
      <c r="V76" s="48">
        <f>COUNTIF($E76:$R76,0)+COUNTIF($E77:$R77,0)+COUNTIF($E78:$R78,0)+COUNTIF($E79:$R79,0)</f>
        <v>13</v>
      </c>
      <c r="W76" s="48">
        <f>COUNTIF($E76:$R76,1)+COUNTIF($E77:$R77,1)+COUNTIF($E78:$R78,1)+COUNTIF($E79:$R79,1)</f>
        <v>8</v>
      </c>
      <c r="X76" s="48">
        <f>COUNTIF($E76:$R76,2)+COUNTIF($E77:$R77,2)+COUNTIF($E78:$R78,2)+COUNTIF($E79:$R79,2)</f>
        <v>4</v>
      </c>
      <c r="Y76" s="48">
        <f>COUNTIF($E76:$R76,3)+COUNTIF($E77:$R77,3)+COUNTIF($E78:$R78,3)+COUNTIF($E79:$R79,3)</f>
        <v>3</v>
      </c>
      <c r="Z76" s="48">
        <f>COUNTIF($E76:$R76,5)+COUNTIF($E77:$R77,5)+COUNTIF($E78:$R78,5)+COUNTIF($E79:$R79,5)</f>
        <v>2</v>
      </c>
      <c r="AA76" s="49">
        <f>COUNTIF($E76:$R76,"5*")+COUNTIF($E77:$R77,"5*")+COUNTIF($E78:$R78,"5*")</f>
        <v>0</v>
      </c>
      <c r="AB76" s="50">
        <f>COUNTIF($E76:$R76,20)+COUNTIF($E77:$R77,20)+COUNTIF($E78:$R78,20)</f>
        <v>0</v>
      </c>
    </row>
    <row r="77" spans="1:28" ht="15.75" customHeight="1" thickBot="1" x14ac:dyDescent="0.3">
      <c r="A77" s="62">
        <v>118</v>
      </c>
      <c r="B77" s="137" t="s">
        <v>123</v>
      </c>
      <c r="C77" s="138" t="s">
        <v>124</v>
      </c>
      <c r="D77" s="91" t="s">
        <v>68</v>
      </c>
      <c r="E77" s="71">
        <v>0</v>
      </c>
      <c r="F77" s="71">
        <v>1</v>
      </c>
      <c r="G77" s="71">
        <v>1</v>
      </c>
      <c r="H77" s="71">
        <v>0</v>
      </c>
      <c r="I77" s="152">
        <v>5</v>
      </c>
      <c r="J77" s="71">
        <v>3</v>
      </c>
      <c r="K77" s="71">
        <v>0</v>
      </c>
      <c r="L77" s="71">
        <v>0</v>
      </c>
      <c r="M77" s="71">
        <v>2</v>
      </c>
      <c r="N77" s="71">
        <v>0</v>
      </c>
      <c r="O77" s="51"/>
      <c r="P77" s="51"/>
      <c r="Q77" s="51"/>
      <c r="R77" s="51"/>
      <c r="S77" s="52">
        <f t="shared" si="2"/>
        <v>12</v>
      </c>
      <c r="T77" s="262"/>
      <c r="U77" s="185"/>
      <c r="V77" s="54"/>
      <c r="W77" s="54"/>
      <c r="X77" s="54"/>
      <c r="Y77" s="54"/>
      <c r="Z77" s="54"/>
      <c r="AA77" s="55"/>
      <c r="AB77" s="56"/>
    </row>
    <row r="78" spans="1:28" ht="16.5" customHeight="1" thickBot="1" x14ac:dyDescent="0.3">
      <c r="A78" s="63"/>
      <c r="B78" s="89"/>
      <c r="C78" s="90"/>
      <c r="D78" s="91"/>
      <c r="E78" s="71">
        <v>0</v>
      </c>
      <c r="F78" s="71">
        <v>2</v>
      </c>
      <c r="G78" s="71">
        <v>1</v>
      </c>
      <c r="H78" s="71">
        <v>1</v>
      </c>
      <c r="I78" s="71">
        <v>1</v>
      </c>
      <c r="J78" s="71">
        <v>5</v>
      </c>
      <c r="K78" s="71">
        <v>0</v>
      </c>
      <c r="L78" s="71">
        <v>0</v>
      </c>
      <c r="M78" s="71">
        <v>2</v>
      </c>
      <c r="N78" s="71">
        <v>0</v>
      </c>
      <c r="O78" s="73"/>
      <c r="P78" s="73"/>
      <c r="Q78" s="73"/>
      <c r="R78" s="73"/>
      <c r="S78" s="74">
        <f t="shared" si="2"/>
        <v>12</v>
      </c>
      <c r="T78" s="262"/>
      <c r="U78" s="186">
        <v>0.53333333333333333</v>
      </c>
      <c r="V78" s="37" t="s">
        <v>3</v>
      </c>
      <c r="W78" s="38"/>
      <c r="X78" s="38"/>
      <c r="Y78" s="39"/>
      <c r="Z78" s="39"/>
      <c r="AA78" s="40"/>
      <c r="AB78" s="41" t="str">
        <f>TEXT( (U79-U78+0.00000000000001),"[hh].mm.ss")</f>
        <v>05.29.00</v>
      </c>
    </row>
    <row r="79" spans="1:28" ht="16.5" customHeight="1" thickBot="1" x14ac:dyDescent="0.3">
      <c r="A79" s="64"/>
      <c r="B79" s="92"/>
      <c r="C79" s="93"/>
      <c r="D79" s="94"/>
      <c r="E79" s="68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70" t="str">
        <f t="shared" si="2"/>
        <v/>
      </c>
      <c r="T79" s="263"/>
      <c r="U79" s="186">
        <v>0.76180555555555562</v>
      </c>
      <c r="V79" s="42" t="s">
        <v>11</v>
      </c>
      <c r="W79" s="43"/>
      <c r="X79" s="43"/>
      <c r="Y79" s="44"/>
      <c r="Z79" s="45"/>
      <c r="AA79" s="46"/>
      <c r="AB79" s="47" t="str">
        <f>TEXT(IF($E77="","",(IF($E78="",S77/(15-(COUNTIF($E77:$R77,""))),(IF($E79="",(S77+S78)/(30-(COUNTIF($E77:$R77,"")+COUNTIF($E78:$R78,""))), (S77+S78+S79)/(45-(COUNTIF($E77:$R77,"")+COUNTIF($E78:$R78,"")+COUNTIF($E79:$R79,"")))))))),"0,00")</f>
        <v>1,09</v>
      </c>
    </row>
    <row r="80" spans="1:28" ht="15" customHeight="1" thickBot="1" x14ac:dyDescent="0.3">
      <c r="A80" s="61"/>
      <c r="B80" s="86"/>
      <c r="C80" s="87"/>
      <c r="D80" s="88"/>
      <c r="E80" s="71">
        <v>0</v>
      </c>
      <c r="F80" s="71">
        <v>5</v>
      </c>
      <c r="G80" s="71">
        <v>0</v>
      </c>
      <c r="H80" s="71">
        <v>3</v>
      </c>
      <c r="I80" s="71">
        <v>0</v>
      </c>
      <c r="J80" s="71">
        <v>2</v>
      </c>
      <c r="K80" s="71">
        <v>0</v>
      </c>
      <c r="L80" s="71">
        <v>3</v>
      </c>
      <c r="M80" s="71">
        <v>3</v>
      </c>
      <c r="N80" s="71">
        <v>1</v>
      </c>
      <c r="O80" s="57"/>
      <c r="P80" s="57"/>
      <c r="Q80" s="57"/>
      <c r="R80" s="57"/>
      <c r="S80" s="58">
        <f t="shared" si="2"/>
        <v>17</v>
      </c>
      <c r="T80" s="261">
        <v>13</v>
      </c>
      <c r="U80" s="184">
        <f>SUM(S80:S83)</f>
        <v>44</v>
      </c>
      <c r="V80" s="48">
        <f>COUNTIF($E80:$R80,0)+COUNTIF($E81:$R81,0)+COUNTIF($E82:$R82,0)+COUNTIF($E83:$R83,0)</f>
        <v>10</v>
      </c>
      <c r="W80" s="48">
        <f>COUNTIF($E80:$R80,1)+COUNTIF($E81:$R81,1)+COUNTIF($E82:$R82,1)+COUNTIF($E83:$R83,1)</f>
        <v>8</v>
      </c>
      <c r="X80" s="48">
        <f>COUNTIF($E80:$R80,2)+COUNTIF($E81:$R81,2)+COUNTIF($E82:$R82,2)+COUNTIF($E83:$R83,2)</f>
        <v>2</v>
      </c>
      <c r="Y80" s="48">
        <f>COUNTIF($E80:$R80,3)+COUNTIF($E81:$R81,3)+COUNTIF($E82:$R82,3)+COUNTIF($E83:$R83,3)</f>
        <v>9</v>
      </c>
      <c r="Z80" s="48">
        <f>COUNTIF($E80:$R80,5)+COUNTIF($E81:$R81,5)+COUNTIF($E82:$R82,5)+COUNTIF($E83:$R83,5)</f>
        <v>1</v>
      </c>
      <c r="AA80" s="49">
        <f>COUNTIF($E80:$R80,"5*")+COUNTIF($E81:$R81,"5*")+COUNTIF($E82:$R82,"5*")</f>
        <v>0</v>
      </c>
      <c r="AB80" s="50">
        <f>COUNTIF($E80:$R80,20)+COUNTIF($E81:$R81,20)+COUNTIF($E82:$R82,20)</f>
        <v>0</v>
      </c>
    </row>
    <row r="81" spans="1:28" ht="15.75" customHeight="1" thickBot="1" x14ac:dyDescent="0.3">
      <c r="A81" s="62">
        <v>119</v>
      </c>
      <c r="B81" s="137" t="s">
        <v>125</v>
      </c>
      <c r="C81" s="138" t="s">
        <v>126</v>
      </c>
      <c r="D81" s="91" t="s">
        <v>68</v>
      </c>
      <c r="E81" s="71">
        <v>1</v>
      </c>
      <c r="F81" s="71">
        <v>1</v>
      </c>
      <c r="G81" s="71">
        <v>3</v>
      </c>
      <c r="H81" s="71">
        <v>3</v>
      </c>
      <c r="I81" s="71">
        <v>1</v>
      </c>
      <c r="J81" s="71">
        <v>3</v>
      </c>
      <c r="K81" s="71">
        <v>0</v>
      </c>
      <c r="L81" s="71">
        <v>1</v>
      </c>
      <c r="M81" s="71">
        <v>2</v>
      </c>
      <c r="N81" s="71">
        <v>0</v>
      </c>
      <c r="O81" s="51"/>
      <c r="P81" s="51"/>
      <c r="Q81" s="51"/>
      <c r="R81" s="51"/>
      <c r="S81" s="52">
        <f t="shared" si="2"/>
        <v>15</v>
      </c>
      <c r="T81" s="262"/>
      <c r="U81" s="185"/>
      <c r="V81" s="54"/>
      <c r="W81" s="54"/>
      <c r="X81" s="54"/>
      <c r="Y81" s="54"/>
      <c r="Z81" s="54"/>
      <c r="AA81" s="55"/>
      <c r="AB81" s="56"/>
    </row>
    <row r="82" spans="1:28" ht="16.5" customHeight="1" thickBot="1" x14ac:dyDescent="0.3">
      <c r="A82" s="63"/>
      <c r="B82" s="89"/>
      <c r="C82" s="90"/>
      <c r="D82" s="91"/>
      <c r="E82" s="71">
        <v>0</v>
      </c>
      <c r="F82" s="71">
        <v>0</v>
      </c>
      <c r="G82" s="71">
        <v>1</v>
      </c>
      <c r="H82" s="71">
        <v>1</v>
      </c>
      <c r="I82" s="71">
        <v>1</v>
      </c>
      <c r="J82" s="71">
        <v>3</v>
      </c>
      <c r="K82" s="71">
        <v>0</v>
      </c>
      <c r="L82" s="71">
        <v>3</v>
      </c>
      <c r="M82" s="71">
        <v>3</v>
      </c>
      <c r="N82" s="71">
        <v>0</v>
      </c>
      <c r="O82" s="73"/>
      <c r="P82" s="73"/>
      <c r="Q82" s="73"/>
      <c r="R82" s="73"/>
      <c r="S82" s="74">
        <f t="shared" si="2"/>
        <v>12</v>
      </c>
      <c r="T82" s="262"/>
      <c r="U82" s="186">
        <v>0.53402777777777777</v>
      </c>
      <c r="V82" s="37" t="s">
        <v>3</v>
      </c>
      <c r="W82" s="38"/>
      <c r="X82" s="38"/>
      <c r="Y82" s="39"/>
      <c r="Z82" s="39"/>
      <c r="AA82" s="40"/>
      <c r="AB82" s="41" t="str">
        <f>TEXT( (U83-U82+0.00000000000001),"[hh].mm.ss")</f>
        <v>05.38.00</v>
      </c>
    </row>
    <row r="83" spans="1:28" ht="16.5" customHeight="1" thickBot="1" x14ac:dyDescent="0.3">
      <c r="A83" s="64"/>
      <c r="B83" s="92"/>
      <c r="C83" s="93"/>
      <c r="D83" s="94"/>
      <c r="E83" s="68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70" t="str">
        <f t="shared" si="2"/>
        <v/>
      </c>
      <c r="T83" s="263"/>
      <c r="U83" s="186">
        <v>0.76874999999999993</v>
      </c>
      <c r="V83" s="42" t="s">
        <v>11</v>
      </c>
      <c r="W83" s="43"/>
      <c r="X83" s="43"/>
      <c r="Y83" s="44"/>
      <c r="Z83" s="45"/>
      <c r="AA83" s="46"/>
      <c r="AB83" s="47" t="str">
        <f>TEXT(IF($E81="","",(IF($E82="",S81/(15-(COUNTIF($E81:$R81,""))),(IF($E83="",(S81+S82)/(30-(COUNTIF($E81:$R81,"")+COUNTIF($E82:$R82,""))), (S81+S82+S83)/(45-(COUNTIF($E81:$R81,"")+COUNTIF($E82:$R82,"")+COUNTIF($E83:$R83,"")))))))),"0,00")</f>
        <v>1,23</v>
      </c>
    </row>
    <row r="84" spans="1:28" ht="15" customHeight="1" thickBot="1" x14ac:dyDescent="0.3">
      <c r="A84" s="61"/>
      <c r="B84" s="86"/>
      <c r="C84" s="87"/>
      <c r="D84" s="88"/>
      <c r="E84" s="71">
        <v>0</v>
      </c>
      <c r="F84" s="71">
        <v>3</v>
      </c>
      <c r="G84" s="71">
        <v>3</v>
      </c>
      <c r="H84" s="71">
        <v>1</v>
      </c>
      <c r="I84" s="71">
        <v>5</v>
      </c>
      <c r="J84" s="71">
        <v>3</v>
      </c>
      <c r="K84" s="71">
        <v>2</v>
      </c>
      <c r="L84" s="71">
        <v>3</v>
      </c>
      <c r="M84" s="71">
        <v>1</v>
      </c>
      <c r="N84" s="71">
        <v>1</v>
      </c>
      <c r="O84" s="57"/>
      <c r="P84" s="57"/>
      <c r="Q84" s="57"/>
      <c r="R84" s="57"/>
      <c r="S84" s="58">
        <f t="shared" si="2"/>
        <v>22</v>
      </c>
      <c r="T84" s="261">
        <v>18</v>
      </c>
      <c r="U84" s="184">
        <f>SUM(S84:S87)</f>
        <v>58</v>
      </c>
      <c r="V84" s="48">
        <f>COUNTIF($E84:$R84,0)+COUNTIF($E85:$R85,0)+COUNTIF($E86:$R86,0)+COUNTIF($E87:$R87,0)</f>
        <v>8</v>
      </c>
      <c r="W84" s="48">
        <f>COUNTIF($E84:$R84,1)+COUNTIF($E85:$R85,1)+COUNTIF($E86:$R86,1)+COUNTIF($E87:$R87,1)</f>
        <v>6</v>
      </c>
      <c r="X84" s="48">
        <f>COUNTIF($E84:$R84,2)+COUNTIF($E85:$R85,2)+COUNTIF($E86:$R86,2)+COUNTIF($E87:$R87,2)</f>
        <v>4</v>
      </c>
      <c r="Y84" s="48">
        <f>COUNTIF($E84:$R84,3)+COUNTIF($E85:$R85,3)+COUNTIF($E86:$R86,3)+COUNTIF($E87:$R87,3)</f>
        <v>8</v>
      </c>
      <c r="Z84" s="48">
        <f>COUNTIF($E84:$R84,5)+COUNTIF($E85:$R85,5)+COUNTIF($E86:$R86,5)+COUNTIF($E87:$R87,5)</f>
        <v>4</v>
      </c>
      <c r="AA84" s="49">
        <f>COUNTIF($E84:$R84,"5*")+COUNTIF($E85:$R85,"5*")+COUNTIF($E86:$R86,"5*")</f>
        <v>0</v>
      </c>
      <c r="AB84" s="50">
        <f>COUNTIF($E84:$R84,20)+COUNTIF($E85:$R85,20)+COUNTIF($E86:$R86,20)</f>
        <v>0</v>
      </c>
    </row>
    <row r="85" spans="1:28" ht="15.75" customHeight="1" thickBot="1" x14ac:dyDescent="0.3">
      <c r="A85" s="62">
        <v>120</v>
      </c>
      <c r="B85" s="137" t="s">
        <v>32</v>
      </c>
      <c r="C85" s="138" t="s">
        <v>127</v>
      </c>
      <c r="D85" s="91" t="s">
        <v>21</v>
      </c>
      <c r="E85" s="71">
        <v>0</v>
      </c>
      <c r="F85" s="71">
        <v>0</v>
      </c>
      <c r="G85" s="71">
        <v>0</v>
      </c>
      <c r="H85" s="71">
        <v>3</v>
      </c>
      <c r="I85" s="71">
        <v>0</v>
      </c>
      <c r="J85" s="71">
        <v>5</v>
      </c>
      <c r="K85" s="71">
        <v>2</v>
      </c>
      <c r="L85" s="71">
        <v>5</v>
      </c>
      <c r="M85" s="71">
        <v>5</v>
      </c>
      <c r="N85" s="71">
        <v>2</v>
      </c>
      <c r="O85" s="51"/>
      <c r="P85" s="51"/>
      <c r="Q85" s="51"/>
      <c r="R85" s="51"/>
      <c r="S85" s="52">
        <f t="shared" si="2"/>
        <v>22</v>
      </c>
      <c r="T85" s="262"/>
      <c r="U85" s="185"/>
      <c r="V85" s="54"/>
      <c r="W85" s="54"/>
      <c r="X85" s="54"/>
      <c r="Y85" s="54"/>
      <c r="Z85" s="54"/>
      <c r="AA85" s="55"/>
      <c r="AB85" s="56"/>
    </row>
    <row r="86" spans="1:28" ht="16.5" customHeight="1" thickBot="1" x14ac:dyDescent="0.3">
      <c r="A86" s="63"/>
      <c r="B86" s="89"/>
      <c r="C86" s="90"/>
      <c r="D86" s="91"/>
      <c r="E86" s="71">
        <v>0</v>
      </c>
      <c r="F86" s="71">
        <v>1</v>
      </c>
      <c r="G86" s="71">
        <v>3</v>
      </c>
      <c r="H86" s="71">
        <v>3</v>
      </c>
      <c r="I86" s="71">
        <v>0</v>
      </c>
      <c r="J86" s="71">
        <v>3</v>
      </c>
      <c r="K86" s="71">
        <v>0</v>
      </c>
      <c r="L86" s="71">
        <v>1</v>
      </c>
      <c r="M86" s="71">
        <v>2</v>
      </c>
      <c r="N86" s="71">
        <v>1</v>
      </c>
      <c r="O86" s="73"/>
      <c r="P86" s="73"/>
      <c r="Q86" s="73"/>
      <c r="R86" s="73"/>
      <c r="S86" s="74">
        <f t="shared" si="2"/>
        <v>14</v>
      </c>
      <c r="T86" s="262"/>
      <c r="U86" s="186">
        <v>0.53472222222222221</v>
      </c>
      <c r="V86" s="37" t="s">
        <v>3</v>
      </c>
      <c r="W86" s="38"/>
      <c r="X86" s="38"/>
      <c r="Y86" s="39"/>
      <c r="Z86" s="39"/>
      <c r="AA86" s="40"/>
      <c r="AB86" s="41" t="str">
        <f>TEXT( (U87-U86+0.00000000000001),"[hh].mm.ss")</f>
        <v>05.41.00</v>
      </c>
    </row>
    <row r="87" spans="1:28" ht="16.5" customHeight="1" thickBot="1" x14ac:dyDescent="0.3">
      <c r="A87" s="64"/>
      <c r="B87" s="92"/>
      <c r="C87" s="93"/>
      <c r="D87" s="94"/>
      <c r="E87" s="68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70" t="str">
        <f t="shared" si="2"/>
        <v/>
      </c>
      <c r="T87" s="263"/>
      <c r="U87" s="186">
        <v>0.7715277777777777</v>
      </c>
      <c r="V87" s="42" t="s">
        <v>11</v>
      </c>
      <c r="W87" s="43"/>
      <c r="X87" s="43"/>
      <c r="Y87" s="44"/>
      <c r="Z87" s="45"/>
      <c r="AA87" s="46"/>
      <c r="AB87" s="47" t="str">
        <f>TEXT(IF($E85="","",(IF($E86="",S85/(15-(COUNTIF($E85:$R85,""))),(IF($E87="",(S85+S86)/(30-(COUNTIF($E85:$R85,"")+COUNTIF($E86:$R86,""))), (S85+S86+S87)/(45-(COUNTIF($E85:$R85,"")+COUNTIF($E86:$R86,"")+COUNTIF($E87:$R87,"")))))))),"0,00")</f>
        <v>1,64</v>
      </c>
    </row>
    <row r="88" spans="1:28" ht="15" customHeight="1" thickBot="1" x14ac:dyDescent="0.3">
      <c r="A88" s="61"/>
      <c r="B88" s="86"/>
      <c r="C88" s="87"/>
      <c r="D88" s="88"/>
      <c r="E88" s="71">
        <v>5</v>
      </c>
      <c r="F88" s="71">
        <v>5</v>
      </c>
      <c r="G88" s="71">
        <v>3</v>
      </c>
      <c r="H88" s="71">
        <v>3</v>
      </c>
      <c r="I88" s="71">
        <v>3</v>
      </c>
      <c r="J88" s="71">
        <v>3</v>
      </c>
      <c r="K88" s="71">
        <v>5</v>
      </c>
      <c r="L88" s="71">
        <v>3</v>
      </c>
      <c r="M88" s="71">
        <v>5</v>
      </c>
      <c r="N88" s="71">
        <v>3</v>
      </c>
      <c r="O88" s="57"/>
      <c r="P88" s="57"/>
      <c r="Q88" s="57"/>
      <c r="R88" s="57"/>
      <c r="S88" s="58">
        <f t="shared" si="2"/>
        <v>38</v>
      </c>
      <c r="T88" s="261">
        <v>25</v>
      </c>
      <c r="U88" s="184">
        <f>SUM(S88:S91)</f>
        <v>112</v>
      </c>
      <c r="V88" s="48">
        <f>COUNTIF($E88:$R88,0)+COUNTIF($E89:$R89,0)+COUNTIF($E90:$R90,0)+COUNTIF($E91:$R91,0)</f>
        <v>0</v>
      </c>
      <c r="W88" s="48">
        <f>COUNTIF($E88:$R88,1)+COUNTIF($E89:$R89,1)+COUNTIF($E90:$R90,1)+COUNTIF($E91:$R91,1)</f>
        <v>0</v>
      </c>
      <c r="X88" s="48">
        <f>COUNTIF($E88:$R88,2)+COUNTIF($E89:$R89,2)+COUNTIF($E90:$R90,2)+COUNTIF($E91:$R91,2)</f>
        <v>2</v>
      </c>
      <c r="Y88" s="48">
        <f>COUNTIF($E88:$R88,3)+COUNTIF($E89:$R89,3)+COUNTIF($E90:$R90,3)+COUNTIF($E91:$R91,3)</f>
        <v>16</v>
      </c>
      <c r="Z88" s="48">
        <f>COUNTIF($E88:$R88,5)+COUNTIF($E89:$R89,5)+COUNTIF($E90:$R90,5)+COUNTIF($E91:$R91,5)</f>
        <v>12</v>
      </c>
      <c r="AA88" s="49">
        <f>COUNTIF($E88:$R88,"5*")+COUNTIF($E89:$R89,"5*")+COUNTIF($E90:$R90,"5*")</f>
        <v>0</v>
      </c>
      <c r="AB88" s="50">
        <f>COUNTIF($E88:$R88,20)+COUNTIF($E89:$R89,20)+COUNTIF($E90:$R90,20)</f>
        <v>0</v>
      </c>
    </row>
    <row r="89" spans="1:28" ht="15.75" customHeight="1" thickBot="1" x14ac:dyDescent="0.3">
      <c r="A89" s="62">
        <v>121</v>
      </c>
      <c r="B89" s="137" t="s">
        <v>128</v>
      </c>
      <c r="C89" s="138" t="s">
        <v>35</v>
      </c>
      <c r="D89" s="91" t="s">
        <v>21</v>
      </c>
      <c r="E89" s="71">
        <v>3</v>
      </c>
      <c r="F89" s="71">
        <v>3</v>
      </c>
      <c r="G89" s="71">
        <v>3</v>
      </c>
      <c r="H89" s="71">
        <v>3</v>
      </c>
      <c r="I89" s="71">
        <v>3</v>
      </c>
      <c r="J89" s="71">
        <v>5</v>
      </c>
      <c r="K89" s="71">
        <v>2</v>
      </c>
      <c r="L89" s="71">
        <v>5</v>
      </c>
      <c r="M89" s="71">
        <v>3</v>
      </c>
      <c r="N89" s="71">
        <v>5</v>
      </c>
      <c r="O89" s="51"/>
      <c r="P89" s="51"/>
      <c r="Q89" s="51"/>
      <c r="R89" s="51"/>
      <c r="S89" s="52">
        <f t="shared" si="2"/>
        <v>35</v>
      </c>
      <c r="T89" s="262"/>
      <c r="U89" s="185"/>
      <c r="V89" s="54"/>
      <c r="W89" s="54"/>
      <c r="X89" s="54"/>
      <c r="Y89" s="54"/>
      <c r="Z89" s="54"/>
      <c r="AA89" s="55"/>
      <c r="AB89" s="56"/>
    </row>
    <row r="90" spans="1:28" ht="16.5" customHeight="1" thickBot="1" x14ac:dyDescent="0.3">
      <c r="A90" s="63"/>
      <c r="B90" s="89"/>
      <c r="C90" s="90"/>
      <c r="D90" s="91"/>
      <c r="E90" s="71">
        <v>2</v>
      </c>
      <c r="F90" s="71">
        <v>3</v>
      </c>
      <c r="G90" s="71">
        <v>3</v>
      </c>
      <c r="H90" s="71">
        <v>5</v>
      </c>
      <c r="I90" s="71">
        <v>3</v>
      </c>
      <c r="J90" s="71">
        <v>5</v>
      </c>
      <c r="K90" s="71">
        <v>5</v>
      </c>
      <c r="L90" s="71">
        <v>5</v>
      </c>
      <c r="M90" s="71">
        <v>5</v>
      </c>
      <c r="N90" s="71">
        <v>3</v>
      </c>
      <c r="O90" s="73"/>
      <c r="P90" s="73"/>
      <c r="Q90" s="73"/>
      <c r="R90" s="73"/>
      <c r="S90" s="74">
        <f t="shared" si="2"/>
        <v>39</v>
      </c>
      <c r="T90" s="262"/>
      <c r="U90" s="186">
        <v>0.53541666666666665</v>
      </c>
      <c r="V90" s="37" t="s">
        <v>3</v>
      </c>
      <c r="W90" s="38"/>
      <c r="X90" s="38"/>
      <c r="Y90" s="39"/>
      <c r="Z90" s="39"/>
      <c r="AA90" s="40"/>
      <c r="AB90" s="41" t="str">
        <f>TEXT( (U91-U90+0.00000000000001),"[hh].mm.ss")</f>
        <v>05.38.00</v>
      </c>
    </row>
    <row r="91" spans="1:28" ht="16.5" customHeight="1" thickBot="1" x14ac:dyDescent="0.3">
      <c r="A91" s="64"/>
      <c r="B91" s="92"/>
      <c r="C91" s="93"/>
      <c r="D91" s="94"/>
      <c r="E91" s="68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70" t="str">
        <f t="shared" si="2"/>
        <v/>
      </c>
      <c r="T91" s="263"/>
      <c r="U91" s="186">
        <v>0.77013888888888893</v>
      </c>
      <c r="V91" s="42" t="s">
        <v>11</v>
      </c>
      <c r="W91" s="43"/>
      <c r="X91" s="43"/>
      <c r="Y91" s="44"/>
      <c r="Z91" s="45"/>
      <c r="AA91" s="46"/>
      <c r="AB91" s="47" t="str">
        <f>TEXT(IF($E89="","",(IF($E90="",S89/(15-(COUNTIF($E89:$R89,""))),(IF($E91="",(S89+S90)/(30-(COUNTIF($E89:$R89,"")+COUNTIF($E90:$R90,""))), (S89+S90+S91)/(45-(COUNTIF($E89:$R89,"")+COUNTIF($E90:$R90,"")+COUNTIF($E91:$R91,"")))))))),"0,00")</f>
        <v>3,36</v>
      </c>
    </row>
    <row r="92" spans="1:28" ht="15" customHeight="1" thickBot="1" x14ac:dyDescent="0.3">
      <c r="A92" s="61"/>
      <c r="B92" s="86"/>
      <c r="C92" s="87"/>
      <c r="D92" s="88"/>
      <c r="E92" s="71">
        <v>0</v>
      </c>
      <c r="F92" s="71">
        <v>3</v>
      </c>
      <c r="G92" s="71">
        <v>3</v>
      </c>
      <c r="H92" s="71">
        <v>3</v>
      </c>
      <c r="I92" s="71">
        <v>0</v>
      </c>
      <c r="J92" s="71">
        <v>2</v>
      </c>
      <c r="K92" s="71">
        <v>0</v>
      </c>
      <c r="L92" s="71">
        <v>1</v>
      </c>
      <c r="M92" s="71">
        <v>0</v>
      </c>
      <c r="N92" s="71">
        <v>0</v>
      </c>
      <c r="O92" s="57"/>
      <c r="P92" s="57"/>
      <c r="Q92" s="57"/>
      <c r="R92" s="57"/>
      <c r="S92" s="58">
        <f t="shared" si="2"/>
        <v>12</v>
      </c>
      <c r="T92" s="261">
        <v>14</v>
      </c>
      <c r="U92" s="184">
        <f>SUM(S92:S95)</f>
        <v>46</v>
      </c>
      <c r="V92" s="48">
        <f>COUNTIF($E92:$R92,0)+COUNTIF($E93:$R93,0)+COUNTIF($E94:$R94,0)+COUNTIF($E95:$R95,0)</f>
        <v>13</v>
      </c>
      <c r="W92" s="48">
        <f>COUNTIF($E92:$R92,1)+COUNTIF($E93:$R93,1)+COUNTIF($E94:$R94,1)+COUNTIF($E95:$R95,1)</f>
        <v>6</v>
      </c>
      <c r="X92" s="48">
        <f>COUNTIF($E92:$R92,2)+COUNTIF($E93:$R93,2)+COUNTIF($E94:$R94,2)+COUNTIF($E95:$R95,2)</f>
        <v>3</v>
      </c>
      <c r="Y92" s="48">
        <f>COUNTIF($E92:$R92,3)+COUNTIF($E93:$R93,3)+COUNTIF($E94:$R94,3)+COUNTIF($E95:$R95,3)</f>
        <v>3</v>
      </c>
      <c r="Z92" s="48">
        <f>COUNTIF($E92:$R92,5)+COUNTIF($E93:$R93,5)+COUNTIF($E94:$R94,5)+COUNTIF($E95:$R95,5)</f>
        <v>5</v>
      </c>
      <c r="AA92" s="49">
        <f>COUNTIF($E92:$R92,"5*")+COUNTIF($E93:$R93,"5*")+COUNTIF($E94:$R94,"5*")</f>
        <v>0</v>
      </c>
      <c r="AB92" s="50">
        <f>COUNTIF($E92:$R92,20)+COUNTIF($E93:$R93,20)+COUNTIF($E94:$R94,20)</f>
        <v>0</v>
      </c>
    </row>
    <row r="93" spans="1:28" ht="15.75" customHeight="1" thickBot="1" x14ac:dyDescent="0.3">
      <c r="A93" s="62">
        <v>122</v>
      </c>
      <c r="B93" s="137" t="s">
        <v>22</v>
      </c>
      <c r="C93" s="138" t="s">
        <v>129</v>
      </c>
      <c r="D93" s="91" t="s">
        <v>21</v>
      </c>
      <c r="E93" s="71">
        <v>0</v>
      </c>
      <c r="F93" s="71">
        <v>5</v>
      </c>
      <c r="G93" s="71">
        <v>2</v>
      </c>
      <c r="H93" s="71">
        <v>1</v>
      </c>
      <c r="I93" s="71">
        <v>2</v>
      </c>
      <c r="J93" s="71">
        <v>5</v>
      </c>
      <c r="K93" s="71">
        <v>0</v>
      </c>
      <c r="L93" s="71">
        <v>5</v>
      </c>
      <c r="M93" s="71">
        <v>0</v>
      </c>
      <c r="N93" s="71">
        <v>0</v>
      </c>
      <c r="O93" s="51"/>
      <c r="P93" s="51"/>
      <c r="Q93" s="51"/>
      <c r="R93" s="51"/>
      <c r="S93" s="52">
        <f t="shared" si="2"/>
        <v>20</v>
      </c>
      <c r="T93" s="262"/>
      <c r="U93" s="185"/>
      <c r="V93" s="54"/>
      <c r="W93" s="54"/>
      <c r="X93" s="54"/>
      <c r="Y93" s="54"/>
      <c r="Z93" s="54"/>
      <c r="AA93" s="55"/>
      <c r="AB93" s="56"/>
    </row>
    <row r="94" spans="1:28" ht="16.5" customHeight="1" thickBot="1" x14ac:dyDescent="0.3">
      <c r="A94" s="63"/>
      <c r="B94" s="89"/>
      <c r="C94" s="90"/>
      <c r="D94" s="91"/>
      <c r="E94" s="71">
        <v>0</v>
      </c>
      <c r="F94" s="71">
        <v>1</v>
      </c>
      <c r="G94" s="71">
        <v>1</v>
      </c>
      <c r="H94" s="71">
        <v>1</v>
      </c>
      <c r="I94" s="71">
        <v>0</v>
      </c>
      <c r="J94" s="71">
        <v>5</v>
      </c>
      <c r="K94" s="71">
        <v>0</v>
      </c>
      <c r="L94" s="71">
        <v>5</v>
      </c>
      <c r="M94" s="71">
        <v>0</v>
      </c>
      <c r="N94" s="71">
        <v>1</v>
      </c>
      <c r="O94" s="73"/>
      <c r="P94" s="73"/>
      <c r="Q94" s="73"/>
      <c r="R94" s="73"/>
      <c r="S94" s="74">
        <f t="shared" si="2"/>
        <v>14</v>
      </c>
      <c r="T94" s="262"/>
      <c r="U94" s="186">
        <v>0.53611111111111109</v>
      </c>
      <c r="V94" s="37" t="s">
        <v>3</v>
      </c>
      <c r="W94" s="38"/>
      <c r="X94" s="38"/>
      <c r="Y94" s="39"/>
      <c r="Z94" s="39"/>
      <c r="AA94" s="40"/>
      <c r="AB94" s="41" t="str">
        <f>TEXT( (U95-U94+0.00000000000001),"[hh].mm.ss")</f>
        <v>05.29.00</v>
      </c>
    </row>
    <row r="95" spans="1:28" ht="16.5" customHeight="1" thickBot="1" x14ac:dyDescent="0.3">
      <c r="A95" s="64"/>
      <c r="B95" s="92"/>
      <c r="C95" s="93"/>
      <c r="D95" s="94"/>
      <c r="E95" s="68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70" t="str">
        <f t="shared" si="2"/>
        <v/>
      </c>
      <c r="T95" s="263"/>
      <c r="U95" s="186">
        <v>0.76458333333333339</v>
      </c>
      <c r="V95" s="42" t="s">
        <v>11</v>
      </c>
      <c r="W95" s="43"/>
      <c r="X95" s="43"/>
      <c r="Y95" s="44"/>
      <c r="Z95" s="45"/>
      <c r="AA95" s="46"/>
      <c r="AB95" s="47" t="str">
        <f>TEXT(IF($E93="","",(IF($E94="",S93/(15-(COUNTIF($E93:$R93,""))),(IF($E95="",(S93+S94)/(30-(COUNTIF($E93:$R93,"")+COUNTIF($E94:$R94,""))), (S93+S94+S95)/(45-(COUNTIF($E93:$R93,"")+COUNTIF($E94:$R94,"")+COUNTIF($E95:$R95,"")))))))),"0,00")</f>
        <v>1,55</v>
      </c>
    </row>
    <row r="96" spans="1:28" ht="15" customHeight="1" thickBot="1" x14ac:dyDescent="0.3">
      <c r="A96" s="61"/>
      <c r="B96" s="86"/>
      <c r="C96" s="87"/>
      <c r="D96" s="88"/>
      <c r="E96" s="71">
        <v>3</v>
      </c>
      <c r="F96" s="71">
        <v>3</v>
      </c>
      <c r="G96" s="71">
        <v>2</v>
      </c>
      <c r="H96" s="71">
        <v>2</v>
      </c>
      <c r="I96" s="71">
        <v>3</v>
      </c>
      <c r="J96" s="71">
        <v>3</v>
      </c>
      <c r="K96" s="71">
        <v>2</v>
      </c>
      <c r="L96" s="71">
        <v>2</v>
      </c>
      <c r="M96" s="71">
        <v>1</v>
      </c>
      <c r="N96" s="71">
        <v>1</v>
      </c>
      <c r="O96" s="57"/>
      <c r="P96" s="57"/>
      <c r="Q96" s="57"/>
      <c r="R96" s="57"/>
      <c r="S96" s="58">
        <f t="shared" si="2"/>
        <v>22</v>
      </c>
      <c r="T96" s="261">
        <v>23</v>
      </c>
      <c r="U96" s="184">
        <f>SUM(S96:S99)</f>
        <v>79</v>
      </c>
      <c r="V96" s="48">
        <f>COUNTIF($E96:$R96,0)+COUNTIF($E97:$R97,0)+COUNTIF($E98:$R98,0)+COUNTIF($E99:$R99,0)</f>
        <v>2</v>
      </c>
      <c r="W96" s="48">
        <f>COUNTIF($E96:$R96,1)+COUNTIF($E97:$R97,1)+COUNTIF($E98:$R98,1)+COUNTIF($E99:$R99,1)</f>
        <v>3</v>
      </c>
      <c r="X96" s="48">
        <f>COUNTIF($E96:$R96,2)+COUNTIF($E97:$R97,2)+COUNTIF($E98:$R98,2)+COUNTIF($E99:$R99,2)</f>
        <v>9</v>
      </c>
      <c r="Y96" s="48">
        <f>COUNTIF($E96:$R96,3)+COUNTIF($E97:$R97,3)+COUNTIF($E98:$R98,3)+COUNTIF($E99:$R99,3)</f>
        <v>11</v>
      </c>
      <c r="Z96" s="48">
        <f>COUNTIF($E96:$R96,5)+COUNTIF($E97:$R97,5)+COUNTIF($E98:$R98,5)+COUNTIF($E99:$R99,5)</f>
        <v>5</v>
      </c>
      <c r="AA96" s="49">
        <f>COUNTIF($E96:$R96,"5*")+COUNTIF($E97:$R97,"5*")+COUNTIF($E98:$R98,"5*")</f>
        <v>0</v>
      </c>
      <c r="AB96" s="50">
        <f>COUNTIF($E96:$R96,20)+COUNTIF($E97:$R97,20)+COUNTIF($E98:$R98,20)</f>
        <v>0</v>
      </c>
    </row>
    <row r="97" spans="1:28" ht="15.75" customHeight="1" thickBot="1" x14ac:dyDescent="0.3">
      <c r="A97" s="62">
        <v>123</v>
      </c>
      <c r="B97" s="137" t="s">
        <v>65</v>
      </c>
      <c r="C97" s="138" t="s">
        <v>130</v>
      </c>
      <c r="D97" s="91" t="s">
        <v>68</v>
      </c>
      <c r="E97" s="71">
        <v>2</v>
      </c>
      <c r="F97" s="71">
        <v>5</v>
      </c>
      <c r="G97" s="71">
        <v>3</v>
      </c>
      <c r="H97" s="71">
        <v>3</v>
      </c>
      <c r="I97" s="71">
        <v>3</v>
      </c>
      <c r="J97" s="71">
        <v>3</v>
      </c>
      <c r="K97" s="71">
        <v>0</v>
      </c>
      <c r="L97" s="71">
        <v>2</v>
      </c>
      <c r="M97" s="71">
        <v>5</v>
      </c>
      <c r="N97" s="71">
        <v>3</v>
      </c>
      <c r="O97" s="51"/>
      <c r="P97" s="51"/>
      <c r="Q97" s="51"/>
      <c r="R97" s="51"/>
      <c r="S97" s="52">
        <f t="shared" si="2"/>
        <v>29</v>
      </c>
      <c r="T97" s="262"/>
      <c r="U97" s="185"/>
      <c r="V97" s="54"/>
      <c r="W97" s="54"/>
      <c r="X97" s="54"/>
      <c r="Y97" s="54"/>
      <c r="Z97" s="54"/>
      <c r="AA97" s="55"/>
      <c r="AB97" s="56"/>
    </row>
    <row r="98" spans="1:28" ht="16.5" customHeight="1" thickBot="1" x14ac:dyDescent="0.3">
      <c r="A98" s="63"/>
      <c r="B98" s="89"/>
      <c r="C98" s="90"/>
      <c r="D98" s="91"/>
      <c r="E98" s="71">
        <v>2</v>
      </c>
      <c r="F98" s="71">
        <v>5</v>
      </c>
      <c r="G98" s="71">
        <v>3</v>
      </c>
      <c r="H98" s="71">
        <v>5</v>
      </c>
      <c r="I98" s="71">
        <v>2</v>
      </c>
      <c r="J98" s="71">
        <v>3</v>
      </c>
      <c r="K98" s="71">
        <v>1</v>
      </c>
      <c r="L98" s="71">
        <v>0</v>
      </c>
      <c r="M98" s="71">
        <v>5</v>
      </c>
      <c r="N98" s="71">
        <v>2</v>
      </c>
      <c r="O98" s="73"/>
      <c r="P98" s="73"/>
      <c r="Q98" s="73"/>
      <c r="R98" s="73"/>
      <c r="S98" s="74">
        <f t="shared" si="2"/>
        <v>28</v>
      </c>
      <c r="T98" s="262"/>
      <c r="U98" s="186">
        <v>0.53680555555555554</v>
      </c>
      <c r="V98" s="37" t="s">
        <v>3</v>
      </c>
      <c r="W98" s="38"/>
      <c r="X98" s="38"/>
      <c r="Y98" s="39"/>
      <c r="Z98" s="39"/>
      <c r="AA98" s="40"/>
      <c r="AB98" s="41" t="str">
        <f>TEXT( (U99-U98+0.00000000000001),"[hh].mm.ss")</f>
        <v>06.11.00</v>
      </c>
    </row>
    <row r="99" spans="1:28" ht="16.5" customHeight="1" thickBot="1" x14ac:dyDescent="0.3">
      <c r="A99" s="64"/>
      <c r="B99" s="92"/>
      <c r="C99" s="93"/>
      <c r="D99" s="94"/>
      <c r="E99" s="68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70" t="str">
        <f t="shared" si="2"/>
        <v/>
      </c>
      <c r="T99" s="263"/>
      <c r="U99" s="186">
        <v>0.7944444444444444</v>
      </c>
      <c r="V99" s="42" t="s">
        <v>11</v>
      </c>
      <c r="W99" s="43"/>
      <c r="X99" s="43"/>
      <c r="Y99" s="44"/>
      <c r="Z99" s="45"/>
      <c r="AA99" s="46"/>
      <c r="AB99" s="47" t="str">
        <f>TEXT(IF($E97="","",(IF($E98="",S97/(15-(COUNTIF($E97:$R97,""))),(IF($E99="",(S97+S98)/(30-(COUNTIF($E97:$R97,"")+COUNTIF($E98:$R98,""))), (S97+S98+S99)/(45-(COUNTIF($E97:$R97,"")+COUNTIF($E98:$R98,"")+COUNTIF($E99:$R99,"")))))))),"0,00")</f>
        <v>2,59</v>
      </c>
    </row>
    <row r="100" spans="1:28" s="157" customFormat="1" ht="15" customHeight="1" thickBot="1" x14ac:dyDescent="0.3">
      <c r="A100" s="61"/>
      <c r="B100" s="86"/>
      <c r="C100" s="87"/>
      <c r="D100" s="88"/>
      <c r="E100" s="152">
        <v>5</v>
      </c>
      <c r="F100" s="152">
        <v>5</v>
      </c>
      <c r="G100" s="152">
        <v>5</v>
      </c>
      <c r="H100" s="152">
        <v>2</v>
      </c>
      <c r="I100" s="152">
        <v>5</v>
      </c>
      <c r="J100" s="152">
        <v>5</v>
      </c>
      <c r="K100" s="152">
        <v>0</v>
      </c>
      <c r="L100" s="152">
        <v>3</v>
      </c>
      <c r="M100" s="152">
        <v>5</v>
      </c>
      <c r="N100" s="152">
        <v>5</v>
      </c>
      <c r="O100" s="110"/>
      <c r="P100" s="110"/>
      <c r="Q100" s="110"/>
      <c r="R100" s="110"/>
      <c r="S100" s="153">
        <f t="shared" si="2"/>
        <v>40</v>
      </c>
      <c r="T100" s="276">
        <v>26</v>
      </c>
      <c r="U100" s="184">
        <f>SUM(S100:S103)</f>
        <v>133</v>
      </c>
      <c r="V100" s="154">
        <f>COUNTIF($E100:$R100,0)+COUNTIF($E101:$R101,0)+COUNTIF($E102:$R102,0)+COUNTIF($E103:$R103,0)</f>
        <v>2</v>
      </c>
      <c r="W100" s="154">
        <f>COUNTIF($E100:$R100,1)+COUNTIF($E101:$R101,1)+COUNTIF($E102:$R102,1)+COUNTIF($E103:$R103,1)</f>
        <v>0</v>
      </c>
      <c r="X100" s="154">
        <f>COUNTIF($E100:$R100,2)+COUNTIF($E101:$R101,2)+COUNTIF($E102:$R102,2)+COUNTIF($E103:$R103,2)</f>
        <v>1</v>
      </c>
      <c r="Y100" s="154">
        <f>COUNTIF($E100:$R100,3)+COUNTIF($E101:$R101,3)+COUNTIF($E102:$R102,3)+COUNTIF($E103:$R103,3)</f>
        <v>2</v>
      </c>
      <c r="Z100" s="154">
        <f>COUNTIF($E100:$R100,5)+COUNTIF($E101:$R101,5)+COUNTIF($E102:$R102,5)+COUNTIF($E103:$R103,5)</f>
        <v>25</v>
      </c>
      <c r="AA100" s="155">
        <f>COUNTIF($E100:$R100,"5*")+COUNTIF($E101:$R101,"5*")+COUNTIF($E102:$R102,"5*")</f>
        <v>0</v>
      </c>
      <c r="AB100" s="156">
        <f>COUNTIF($E100:$R100,20)+COUNTIF($E101:$R101,20)+COUNTIF($E102:$R102,20)</f>
        <v>0</v>
      </c>
    </row>
    <row r="101" spans="1:28" s="157" customFormat="1" ht="15.75" customHeight="1" thickBot="1" x14ac:dyDescent="0.3">
      <c r="A101" s="62">
        <v>124</v>
      </c>
      <c r="B101" s="158" t="s">
        <v>131</v>
      </c>
      <c r="C101" s="159" t="s">
        <v>88</v>
      </c>
      <c r="D101" s="91" t="s">
        <v>103</v>
      </c>
      <c r="E101" s="152">
        <v>5</v>
      </c>
      <c r="F101" s="152">
        <v>5</v>
      </c>
      <c r="G101" s="152">
        <v>3</v>
      </c>
      <c r="H101" s="152">
        <v>0</v>
      </c>
      <c r="I101" s="152">
        <v>5</v>
      </c>
      <c r="J101" s="152">
        <v>5</v>
      </c>
      <c r="K101" s="152">
        <v>5</v>
      </c>
      <c r="L101" s="152">
        <v>5</v>
      </c>
      <c r="M101" s="152">
        <v>5</v>
      </c>
      <c r="N101" s="152">
        <v>5</v>
      </c>
      <c r="O101" s="160"/>
      <c r="P101" s="160"/>
      <c r="Q101" s="160"/>
      <c r="R101" s="160"/>
      <c r="S101" s="161">
        <f t="shared" si="2"/>
        <v>43</v>
      </c>
      <c r="T101" s="277"/>
      <c r="U101" s="185"/>
      <c r="V101" s="162"/>
      <c r="W101" s="162"/>
      <c r="X101" s="162"/>
      <c r="Y101" s="162"/>
      <c r="Z101" s="162"/>
      <c r="AA101" s="163"/>
      <c r="AB101" s="164"/>
    </row>
    <row r="102" spans="1:28" s="157" customFormat="1" ht="16.5" customHeight="1" thickBot="1" x14ac:dyDescent="0.3">
      <c r="A102" s="63"/>
      <c r="B102" s="89"/>
      <c r="C102" s="90"/>
      <c r="D102" s="91"/>
      <c r="E102" s="152">
        <v>5</v>
      </c>
      <c r="F102" s="152">
        <v>5</v>
      </c>
      <c r="G102" s="152">
        <v>5</v>
      </c>
      <c r="H102" s="152">
        <v>5</v>
      </c>
      <c r="I102" s="152">
        <v>5</v>
      </c>
      <c r="J102" s="152">
        <v>5</v>
      </c>
      <c r="K102" s="152">
        <v>5</v>
      </c>
      <c r="L102" s="152">
        <v>5</v>
      </c>
      <c r="M102" s="152">
        <v>5</v>
      </c>
      <c r="N102" s="152">
        <v>5</v>
      </c>
      <c r="O102" s="165"/>
      <c r="P102" s="165"/>
      <c r="Q102" s="165"/>
      <c r="R102" s="165"/>
      <c r="S102" s="166">
        <f t="shared" si="2"/>
        <v>50</v>
      </c>
      <c r="T102" s="277"/>
      <c r="U102" s="186">
        <v>0.53749999999999998</v>
      </c>
      <c r="V102" s="168" t="s">
        <v>3</v>
      </c>
      <c r="W102" s="169"/>
      <c r="X102" s="169"/>
      <c r="Y102" s="170"/>
      <c r="Z102" s="170"/>
      <c r="AA102" s="171"/>
      <c r="AB102" s="172" t="str">
        <f>TEXT( (U103-U102+0.00000000000001),"[hh].mm.ss")</f>
        <v>06.13.00</v>
      </c>
    </row>
    <row r="103" spans="1:28" s="157" customFormat="1" ht="16.5" customHeight="1" thickBot="1" x14ac:dyDescent="0.3">
      <c r="A103" s="64"/>
      <c r="B103" s="92"/>
      <c r="C103" s="93"/>
      <c r="D103" s="94"/>
      <c r="E103" s="173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5" t="str">
        <f t="shared" si="2"/>
        <v/>
      </c>
      <c r="T103" s="278"/>
      <c r="U103" s="186">
        <v>0.79652777777777783</v>
      </c>
      <c r="V103" s="176" t="s">
        <v>11</v>
      </c>
      <c r="W103" s="177"/>
      <c r="X103" s="177"/>
      <c r="Y103" s="178"/>
      <c r="Z103" s="179"/>
      <c r="AA103" s="180"/>
      <c r="AB103" s="181" t="str">
        <f>TEXT(IF($E101="","",(IF($E102="",S101/(15-(COUNTIF($E101:$R101,""))),(IF($E103="",(S101+S102)/(30-(COUNTIF($E101:$R101,"")+COUNTIF($E102:$R102,""))), (S101+S102+S103)/(45-(COUNTIF($E101:$R101,"")+COUNTIF($E102:$R102,"")+COUNTIF($E103:$R103,"")))))))),"0,00")</f>
        <v>4,23</v>
      </c>
    </row>
    <row r="104" spans="1:28" s="157" customFormat="1" ht="15" customHeight="1" thickBot="1" x14ac:dyDescent="0.3">
      <c r="A104" s="61"/>
      <c r="B104" s="86"/>
      <c r="C104" s="87"/>
      <c r="D104" s="88"/>
      <c r="E104" s="152">
        <v>5</v>
      </c>
      <c r="F104" s="152">
        <v>3</v>
      </c>
      <c r="G104" s="152">
        <v>2</v>
      </c>
      <c r="H104" s="152">
        <v>5</v>
      </c>
      <c r="I104" s="152">
        <v>2</v>
      </c>
      <c r="J104" s="152">
        <v>5</v>
      </c>
      <c r="K104" s="152">
        <v>0</v>
      </c>
      <c r="L104" s="152">
        <v>1</v>
      </c>
      <c r="M104" s="152">
        <v>2</v>
      </c>
      <c r="N104" s="152">
        <v>0</v>
      </c>
      <c r="O104" s="110"/>
      <c r="P104" s="110"/>
      <c r="Q104" s="110"/>
      <c r="R104" s="110"/>
      <c r="S104" s="153">
        <f t="shared" ref="S104:S119" si="3">IF(E104="","",SUM(E104:R104)+(COUNTIF(E104:R104,"5*")*5))</f>
        <v>25</v>
      </c>
      <c r="T104" s="276">
        <v>24</v>
      </c>
      <c r="U104" s="184">
        <f>SUM(S104:S107)</f>
        <v>94</v>
      </c>
      <c r="V104" s="154">
        <f>COUNTIF($E104:$R104,0)+COUNTIF($E105:$R105,0)+COUNTIF($E106:$R106,0)+COUNTIF($E107:$R107,0)</f>
        <v>2</v>
      </c>
      <c r="W104" s="154">
        <f>COUNTIF($E104:$R104,1)+COUNTIF($E105:$R105,1)+COUNTIF($E106:$R106,1)+COUNTIF($E107:$R107,1)</f>
        <v>4</v>
      </c>
      <c r="X104" s="154">
        <f>COUNTIF($E104:$R104,2)+COUNTIF($E105:$R105,2)+COUNTIF($E106:$R106,2)+COUNTIF($E107:$R107,2)</f>
        <v>4</v>
      </c>
      <c r="Y104" s="154">
        <f>COUNTIF($E104:$R104,3)+COUNTIF($E105:$R105,3)+COUNTIF($E106:$R106,3)+COUNTIF($E107:$R107,3)</f>
        <v>9</v>
      </c>
      <c r="Z104" s="154">
        <f>COUNTIF($E104:$R104,5)+COUNTIF($E105:$R105,5)+COUNTIF($E106:$R106,5)+COUNTIF($E107:$R107,5)</f>
        <v>11</v>
      </c>
      <c r="AA104" s="155">
        <f>COUNTIF($E104:$R104,"5*")+COUNTIF($E105:$R105,"5*")+COUNTIF($E106:$R106,"5*")</f>
        <v>0</v>
      </c>
      <c r="AB104" s="156">
        <f>COUNTIF($E104:$R104,20)+COUNTIF($E105:$R105,20)+COUNTIF($E106:$R106,20)</f>
        <v>0</v>
      </c>
    </row>
    <row r="105" spans="1:28" s="157" customFormat="1" ht="15.75" customHeight="1" thickBot="1" x14ac:dyDescent="0.3">
      <c r="A105" s="62">
        <v>125</v>
      </c>
      <c r="B105" s="158" t="s">
        <v>132</v>
      </c>
      <c r="C105" s="159" t="s">
        <v>133</v>
      </c>
      <c r="D105" s="91" t="s">
        <v>68</v>
      </c>
      <c r="E105" s="152">
        <v>1</v>
      </c>
      <c r="F105" s="152">
        <v>2</v>
      </c>
      <c r="G105" s="152">
        <v>5</v>
      </c>
      <c r="H105" s="152">
        <v>3</v>
      </c>
      <c r="I105" s="152">
        <v>3</v>
      </c>
      <c r="J105" s="152">
        <v>5</v>
      </c>
      <c r="K105" s="152">
        <v>3</v>
      </c>
      <c r="L105" s="152">
        <v>1</v>
      </c>
      <c r="M105" s="152">
        <v>5</v>
      </c>
      <c r="N105" s="152">
        <v>5</v>
      </c>
      <c r="O105" s="160"/>
      <c r="P105" s="160"/>
      <c r="Q105" s="160"/>
      <c r="R105" s="160"/>
      <c r="S105" s="161">
        <f t="shared" si="3"/>
        <v>33</v>
      </c>
      <c r="T105" s="277"/>
      <c r="U105" s="185"/>
      <c r="V105" s="162"/>
      <c r="W105" s="162"/>
      <c r="X105" s="162"/>
      <c r="Y105" s="162"/>
      <c r="Z105" s="162"/>
      <c r="AA105" s="163"/>
      <c r="AB105" s="164"/>
    </row>
    <row r="106" spans="1:28" s="157" customFormat="1" ht="16.5" customHeight="1" thickBot="1" x14ac:dyDescent="0.3">
      <c r="A106" s="63"/>
      <c r="B106" s="89"/>
      <c r="C106" s="90"/>
      <c r="D106" s="91"/>
      <c r="E106" s="152">
        <v>3</v>
      </c>
      <c r="F106" s="152">
        <v>3</v>
      </c>
      <c r="G106" s="152">
        <v>3</v>
      </c>
      <c r="H106" s="152">
        <v>5</v>
      </c>
      <c r="I106" s="152">
        <v>5</v>
      </c>
      <c r="J106" s="152">
        <v>5</v>
      </c>
      <c r="K106" s="152">
        <v>3</v>
      </c>
      <c r="L106" s="152">
        <v>3</v>
      </c>
      <c r="M106" s="152">
        <v>5</v>
      </c>
      <c r="N106" s="152">
        <v>1</v>
      </c>
      <c r="O106" s="165"/>
      <c r="P106" s="165"/>
      <c r="Q106" s="165"/>
      <c r="R106" s="165"/>
      <c r="S106" s="166">
        <f t="shared" si="3"/>
        <v>36</v>
      </c>
      <c r="T106" s="277"/>
      <c r="U106" s="186">
        <v>0.53819444444444442</v>
      </c>
      <c r="V106" s="168" t="s">
        <v>3</v>
      </c>
      <c r="W106" s="169"/>
      <c r="X106" s="169"/>
      <c r="Y106" s="170"/>
      <c r="Z106" s="170"/>
      <c r="AA106" s="171"/>
      <c r="AB106" s="172" t="str">
        <f>TEXT( (U107-U106+0.00000000000001),"[hh].mm.ss")</f>
        <v>05.52.00</v>
      </c>
    </row>
    <row r="107" spans="1:28" s="157" customFormat="1" ht="16.5" customHeight="1" thickBot="1" x14ac:dyDescent="0.3">
      <c r="A107" s="64"/>
      <c r="B107" s="92"/>
      <c r="C107" s="93"/>
      <c r="D107" s="94"/>
      <c r="E107" s="173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5" t="str">
        <f t="shared" si="3"/>
        <v/>
      </c>
      <c r="T107" s="278"/>
      <c r="U107" s="186">
        <v>0.78263888888888899</v>
      </c>
      <c r="V107" s="176" t="s">
        <v>11</v>
      </c>
      <c r="W107" s="177"/>
      <c r="X107" s="177"/>
      <c r="Y107" s="178"/>
      <c r="Z107" s="179"/>
      <c r="AA107" s="180"/>
      <c r="AB107" s="181" t="str">
        <f>TEXT(IF($E105="","",(IF($E106="",S105/(15-(COUNTIF($E105:$R105,""))),(IF($E107="",(S105+S106)/(30-(COUNTIF($E105:$R105,"")+COUNTIF($E106:$R106,""))), (S105+S106+S107)/(45-(COUNTIF($E105:$R105,"")+COUNTIF($E106:$R106,"")+COUNTIF($E107:$R107,"")))))))),"0,00")</f>
        <v>3,14</v>
      </c>
    </row>
    <row r="108" spans="1:28" ht="15" customHeight="1" thickBot="1" x14ac:dyDescent="0.3">
      <c r="A108" s="61"/>
      <c r="B108" s="86"/>
      <c r="C108" s="87"/>
      <c r="D108" s="88"/>
      <c r="E108" s="71">
        <v>2</v>
      </c>
      <c r="F108" s="71">
        <v>3</v>
      </c>
      <c r="G108" s="71">
        <v>1</v>
      </c>
      <c r="H108" s="71">
        <v>3</v>
      </c>
      <c r="I108" s="71">
        <v>0</v>
      </c>
      <c r="J108" s="71">
        <v>2</v>
      </c>
      <c r="K108" s="71">
        <v>0</v>
      </c>
      <c r="L108" s="71">
        <v>0</v>
      </c>
      <c r="M108" s="71">
        <v>1</v>
      </c>
      <c r="N108" s="71">
        <v>0</v>
      </c>
      <c r="O108" s="57"/>
      <c r="P108" s="57"/>
      <c r="Q108" s="57"/>
      <c r="R108" s="57"/>
      <c r="S108" s="58">
        <f t="shared" si="3"/>
        <v>12</v>
      </c>
      <c r="T108" s="261">
        <v>12</v>
      </c>
      <c r="U108" s="184">
        <f>SUM(S108:S111)</f>
        <v>42</v>
      </c>
      <c r="V108" s="48">
        <f>COUNTIF($E108:$R108,0)+COUNTIF($E109:$R109,0)+COUNTIF($E110:$R110,0)+COUNTIF($E111:$R111,0)</f>
        <v>10</v>
      </c>
      <c r="W108" s="48">
        <f>COUNTIF($E108:$R108,1)+COUNTIF($E109:$R109,1)+COUNTIF($E110:$R110,1)+COUNTIF($E111:$R111,1)</f>
        <v>10</v>
      </c>
      <c r="X108" s="48">
        <f>COUNTIF($E108:$R108,2)+COUNTIF($E109:$R109,2)+COUNTIF($E110:$R110,2)+COUNTIF($E111:$R111,2)</f>
        <v>4</v>
      </c>
      <c r="Y108" s="48">
        <f>COUNTIF($E108:$R108,3)+COUNTIF($E109:$R109,3)+COUNTIF($E110:$R110,3)+COUNTIF($E111:$R111,3)</f>
        <v>3</v>
      </c>
      <c r="Z108" s="48">
        <f>COUNTIF($E108:$R108,5)+COUNTIF($E109:$R109,5)+COUNTIF($E110:$R110,5)+COUNTIF($E111:$R111,5)</f>
        <v>3</v>
      </c>
      <c r="AA108" s="49">
        <f>COUNTIF($E108:$R108,"5*")+COUNTIF($E109:$R109,"5*")+COUNTIF($E110:$R110,"5*")</f>
        <v>0</v>
      </c>
      <c r="AB108" s="50">
        <f>COUNTIF($E108:$R108,20)+COUNTIF($E109:$R109,20)+COUNTIF($E110:$R110,20)</f>
        <v>0</v>
      </c>
    </row>
    <row r="109" spans="1:28" ht="15.75" customHeight="1" thickBot="1" x14ac:dyDescent="0.3">
      <c r="A109" s="62">
        <v>127</v>
      </c>
      <c r="B109" s="137" t="s">
        <v>134</v>
      </c>
      <c r="C109" s="138" t="s">
        <v>135</v>
      </c>
      <c r="D109" s="91" t="s">
        <v>21</v>
      </c>
      <c r="E109" s="71">
        <v>0</v>
      </c>
      <c r="F109" s="71">
        <v>2</v>
      </c>
      <c r="G109" s="71">
        <v>0</v>
      </c>
      <c r="H109" s="71">
        <v>0</v>
      </c>
      <c r="I109" s="71">
        <v>1</v>
      </c>
      <c r="J109" s="71">
        <v>1</v>
      </c>
      <c r="K109" s="71">
        <v>1</v>
      </c>
      <c r="L109" s="71">
        <v>5</v>
      </c>
      <c r="M109" s="71">
        <v>1</v>
      </c>
      <c r="N109" s="71">
        <v>2</v>
      </c>
      <c r="O109" s="51"/>
      <c r="P109" s="51"/>
      <c r="Q109" s="51"/>
      <c r="R109" s="51"/>
      <c r="S109" s="52">
        <f t="shared" si="3"/>
        <v>13</v>
      </c>
      <c r="T109" s="262"/>
      <c r="U109" s="185"/>
      <c r="V109" s="54"/>
      <c r="W109" s="54"/>
      <c r="X109" s="54"/>
      <c r="Y109" s="54"/>
      <c r="Z109" s="54"/>
      <c r="AA109" s="55"/>
      <c r="AB109" s="56"/>
    </row>
    <row r="110" spans="1:28" ht="16.5" customHeight="1" thickBot="1" x14ac:dyDescent="0.3">
      <c r="A110" s="63"/>
      <c r="B110" s="89"/>
      <c r="C110" s="90"/>
      <c r="D110" s="91"/>
      <c r="E110" s="71">
        <v>0</v>
      </c>
      <c r="F110" s="71">
        <v>3</v>
      </c>
      <c r="G110" s="71">
        <v>0</v>
      </c>
      <c r="H110" s="71">
        <v>5</v>
      </c>
      <c r="I110" s="71">
        <v>1</v>
      </c>
      <c r="J110" s="71">
        <v>1</v>
      </c>
      <c r="K110" s="71">
        <v>0</v>
      </c>
      <c r="L110" s="71">
        <v>5</v>
      </c>
      <c r="M110" s="71">
        <v>1</v>
      </c>
      <c r="N110" s="71">
        <v>1</v>
      </c>
      <c r="O110" s="73"/>
      <c r="P110" s="73"/>
      <c r="Q110" s="73"/>
      <c r="R110" s="73"/>
      <c r="S110" s="74">
        <f t="shared" si="3"/>
        <v>17</v>
      </c>
      <c r="T110" s="262"/>
      <c r="U110" s="186">
        <v>0.53888888888888886</v>
      </c>
      <c r="V110" s="37" t="s">
        <v>3</v>
      </c>
      <c r="W110" s="38"/>
      <c r="X110" s="38"/>
      <c r="Y110" s="39"/>
      <c r="Z110" s="39"/>
      <c r="AA110" s="40"/>
      <c r="AB110" s="41" t="str">
        <f>TEXT( (U111-U110+0.00000000000001),"[hh].mm.ss")</f>
        <v>05.39.00</v>
      </c>
    </row>
    <row r="111" spans="1:28" ht="16.5" customHeight="1" thickBot="1" x14ac:dyDescent="0.3">
      <c r="A111" s="64"/>
      <c r="B111" s="92"/>
      <c r="C111" s="93"/>
      <c r="D111" s="94"/>
      <c r="E111" s="68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70" t="str">
        <f t="shared" si="3"/>
        <v/>
      </c>
      <c r="T111" s="263"/>
      <c r="U111" s="186">
        <v>0.77430555555555547</v>
      </c>
      <c r="V111" s="42" t="s">
        <v>11</v>
      </c>
      <c r="W111" s="43"/>
      <c r="X111" s="43"/>
      <c r="Y111" s="44"/>
      <c r="Z111" s="45"/>
      <c r="AA111" s="46"/>
      <c r="AB111" s="47" t="str">
        <f>TEXT(IF($E109="","",(IF($E110="",S109/(15-(COUNTIF($E109:$R109,""))),(IF($E111="",(S109+S110)/(30-(COUNTIF($E109:$R109,"")+COUNTIF($E110:$R110,""))), (S109+S110+S111)/(45-(COUNTIF($E109:$R109,"")+COUNTIF($E110:$R110,"")+COUNTIF($E111:$R111,"")))))))),"0,00")</f>
        <v>1,36</v>
      </c>
    </row>
    <row r="112" spans="1:28" ht="15" customHeight="1" thickBot="1" x14ac:dyDescent="0.3">
      <c r="A112" s="61"/>
      <c r="B112" s="86"/>
      <c r="C112" s="87"/>
      <c r="D112" s="88"/>
      <c r="E112" s="71">
        <v>5</v>
      </c>
      <c r="F112" s="71">
        <v>5</v>
      </c>
      <c r="G112" s="71">
        <v>5</v>
      </c>
      <c r="H112" s="71">
        <v>3</v>
      </c>
      <c r="I112" s="71">
        <v>1</v>
      </c>
      <c r="J112" s="71">
        <v>5</v>
      </c>
      <c r="K112" s="71">
        <v>1</v>
      </c>
      <c r="L112" s="71">
        <v>2</v>
      </c>
      <c r="M112" s="71">
        <v>2</v>
      </c>
      <c r="N112" s="71">
        <v>0</v>
      </c>
      <c r="O112" s="57"/>
      <c r="P112" s="57"/>
      <c r="Q112" s="57"/>
      <c r="R112" s="57"/>
      <c r="S112" s="58">
        <f t="shared" si="3"/>
        <v>29</v>
      </c>
      <c r="T112" s="261">
        <v>11</v>
      </c>
      <c r="U112" s="184">
        <f>SUM(S112:S115)</f>
        <v>42</v>
      </c>
      <c r="V112" s="48">
        <f>COUNTIF($E112:$R112,0)+COUNTIF($E113:$R113,0)+COUNTIF($E114:$R114,0)+COUNTIF($E115:$R115,0)</f>
        <v>16</v>
      </c>
      <c r="W112" s="48">
        <f>COUNTIF($E112:$R112,1)+COUNTIF($E113:$R113,1)+COUNTIF($E114:$R114,1)+COUNTIF($E115:$R115,1)</f>
        <v>5</v>
      </c>
      <c r="X112" s="48">
        <f>COUNTIF($E112:$R112,2)+COUNTIF($E113:$R113,2)+COUNTIF($E114:$R114,2)+COUNTIF($E115:$R115,2)</f>
        <v>2</v>
      </c>
      <c r="Y112" s="48">
        <f>COUNTIF($E112:$R112,3)+COUNTIF($E113:$R113,3)+COUNTIF($E114:$R114,3)+COUNTIF($E115:$R115,3)</f>
        <v>1</v>
      </c>
      <c r="Z112" s="48">
        <f>COUNTIF($E112:$R112,5)+COUNTIF($E113:$R113,5)+COUNTIF($E114:$R114,5)+COUNTIF($E115:$R115,5)</f>
        <v>6</v>
      </c>
      <c r="AA112" s="49">
        <f>COUNTIF($E112:$R112,"5*")+COUNTIF($E113:$R113,"5*")+COUNTIF($E114:$R114,"5*")</f>
        <v>0</v>
      </c>
      <c r="AB112" s="50">
        <f>COUNTIF($E112:$R112,20)+COUNTIF($E113:$R113,20)+COUNTIF($E114:$R114,20)</f>
        <v>0</v>
      </c>
    </row>
    <row r="113" spans="1:28" ht="15.75" customHeight="1" thickBot="1" x14ac:dyDescent="0.3">
      <c r="A113" s="62">
        <v>128</v>
      </c>
      <c r="B113" s="137" t="s">
        <v>26</v>
      </c>
      <c r="C113" s="138" t="s">
        <v>136</v>
      </c>
      <c r="D113" s="91" t="s">
        <v>21</v>
      </c>
      <c r="E113" s="71">
        <v>0</v>
      </c>
      <c r="F113" s="71">
        <v>0</v>
      </c>
      <c r="G113" s="71">
        <v>0</v>
      </c>
      <c r="H113" s="71">
        <v>1</v>
      </c>
      <c r="I113" s="71">
        <v>5</v>
      </c>
      <c r="J113" s="71">
        <v>0</v>
      </c>
      <c r="K113" s="71">
        <v>0</v>
      </c>
      <c r="L113" s="71">
        <v>0</v>
      </c>
      <c r="M113" s="71">
        <v>1</v>
      </c>
      <c r="N113" s="71">
        <v>0</v>
      </c>
      <c r="O113" s="51"/>
      <c r="P113" s="51"/>
      <c r="Q113" s="51"/>
      <c r="R113" s="51"/>
      <c r="S113" s="52">
        <f t="shared" si="3"/>
        <v>7</v>
      </c>
      <c r="T113" s="262"/>
      <c r="U113" s="185"/>
      <c r="V113" s="54"/>
      <c r="W113" s="54"/>
      <c r="X113" s="54"/>
      <c r="Y113" s="54"/>
      <c r="Z113" s="54"/>
      <c r="AA113" s="55"/>
      <c r="AB113" s="56"/>
    </row>
    <row r="114" spans="1:28" ht="16.5" customHeight="1" thickBot="1" x14ac:dyDescent="0.3">
      <c r="A114" s="63"/>
      <c r="B114" s="89"/>
      <c r="C114" s="90"/>
      <c r="D114" s="91"/>
      <c r="E114" s="71">
        <v>0</v>
      </c>
      <c r="F114" s="71">
        <v>0</v>
      </c>
      <c r="G114" s="71">
        <v>0</v>
      </c>
      <c r="H114" s="71">
        <v>0</v>
      </c>
      <c r="I114" s="71">
        <v>1</v>
      </c>
      <c r="J114" s="71">
        <v>0</v>
      </c>
      <c r="K114" s="71">
        <v>0</v>
      </c>
      <c r="L114" s="71">
        <v>0</v>
      </c>
      <c r="M114" s="71">
        <v>5</v>
      </c>
      <c r="N114" s="71">
        <v>0</v>
      </c>
      <c r="O114" s="73"/>
      <c r="P114" s="73"/>
      <c r="Q114" s="73"/>
      <c r="R114" s="73"/>
      <c r="S114" s="74">
        <f t="shared" si="3"/>
        <v>6</v>
      </c>
      <c r="T114" s="262"/>
      <c r="U114" s="186">
        <v>0.5395833333333333</v>
      </c>
      <c r="V114" s="37" t="s">
        <v>3</v>
      </c>
      <c r="W114" s="38"/>
      <c r="X114" s="38"/>
      <c r="Y114" s="39"/>
      <c r="Z114" s="39"/>
      <c r="AA114" s="40"/>
      <c r="AB114" s="41" t="str">
        <f>TEXT( (U115-U114+0.00000000000001),"[hh].mm.ss")</f>
        <v>05.39.00</v>
      </c>
    </row>
    <row r="115" spans="1:28" ht="16.5" customHeight="1" thickBot="1" x14ac:dyDescent="0.3">
      <c r="A115" s="64"/>
      <c r="B115" s="92"/>
      <c r="C115" s="93"/>
      <c r="D115" s="94"/>
      <c r="E115" s="68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70" t="str">
        <f t="shared" si="3"/>
        <v/>
      </c>
      <c r="T115" s="263"/>
      <c r="U115" s="186">
        <v>0.77500000000000002</v>
      </c>
      <c r="V115" s="42" t="s">
        <v>11</v>
      </c>
      <c r="W115" s="43"/>
      <c r="X115" s="43"/>
      <c r="Y115" s="44"/>
      <c r="Z115" s="45"/>
      <c r="AA115" s="46"/>
      <c r="AB115" s="47" t="str">
        <f>TEXT(IF($E113="","",(IF($E114="",S113/(15-(COUNTIF($E113:$R113,""))),(IF($E115="",(S113+S114)/(30-(COUNTIF($E113:$R113,"")+COUNTIF($E114:$R114,""))), (S113+S114+S115)/(45-(COUNTIF($E113:$R113,"")+COUNTIF($E114:$R114,"")+COUNTIF($E115:$R115,"")))))))),"0,00")</f>
        <v>0,59</v>
      </c>
    </row>
    <row r="116" spans="1:28" ht="15" customHeight="1" thickBot="1" x14ac:dyDescent="0.3">
      <c r="A116" s="61"/>
      <c r="B116" s="86"/>
      <c r="C116" s="87"/>
      <c r="D116" s="88"/>
      <c r="E116" s="71">
        <v>1</v>
      </c>
      <c r="F116" s="71">
        <v>1</v>
      </c>
      <c r="G116" s="152">
        <v>5</v>
      </c>
      <c r="H116" s="71">
        <v>0</v>
      </c>
      <c r="I116" s="71">
        <v>0</v>
      </c>
      <c r="J116" s="71">
        <v>3</v>
      </c>
      <c r="K116" s="71">
        <v>0</v>
      </c>
      <c r="L116" s="71">
        <v>0</v>
      </c>
      <c r="M116" s="71">
        <v>0</v>
      </c>
      <c r="N116" s="71">
        <v>0</v>
      </c>
      <c r="O116" s="57"/>
      <c r="P116" s="57"/>
      <c r="Q116" s="57"/>
      <c r="R116" s="57"/>
      <c r="S116" s="58">
        <f t="shared" si="3"/>
        <v>10</v>
      </c>
      <c r="T116" s="261">
        <v>3</v>
      </c>
      <c r="U116" s="184">
        <f>SUM(S116:S119)</f>
        <v>17</v>
      </c>
      <c r="V116" s="48">
        <f>COUNTIF($E116:$R116,0)+COUNTIF($E117:$R117,0)+COUNTIF($E118:$R118,0)+COUNTIF($E119:$R119,0)</f>
        <v>20</v>
      </c>
      <c r="W116" s="48">
        <f>COUNTIF($E116:$R116,1)+COUNTIF($E117:$R117,1)+COUNTIF($E118:$R118,1)+COUNTIF($E119:$R119,1)</f>
        <v>7</v>
      </c>
      <c r="X116" s="48">
        <f>COUNTIF($E116:$R116,2)+COUNTIF($E117:$R117,2)+COUNTIF($E118:$R118,2)+COUNTIF($E119:$R119,2)</f>
        <v>1</v>
      </c>
      <c r="Y116" s="48">
        <f>COUNTIF($E116:$R116,3)+COUNTIF($E117:$R117,3)+COUNTIF($E118:$R118,3)+COUNTIF($E119:$R119,3)</f>
        <v>1</v>
      </c>
      <c r="Z116" s="48">
        <f>COUNTIF($E116:$R116,5)+COUNTIF($E117:$R117,5)+COUNTIF($E118:$R118,5)+COUNTIF($E119:$R119,5)</f>
        <v>1</v>
      </c>
      <c r="AA116" s="49">
        <f>COUNTIF($E116:$R116,"5*")+COUNTIF($E117:$R117,"5*")+COUNTIF($E118:$R118,"5*")</f>
        <v>0</v>
      </c>
      <c r="AB116" s="50">
        <f>COUNTIF($E116:$R116,20)+COUNTIF($E117:$R117,20)+COUNTIF($E118:$R118,20)</f>
        <v>0</v>
      </c>
    </row>
    <row r="117" spans="1:28" ht="15.75" customHeight="1" thickBot="1" x14ac:dyDescent="0.3">
      <c r="A117" s="62">
        <v>129</v>
      </c>
      <c r="B117" s="137" t="s">
        <v>23</v>
      </c>
      <c r="C117" s="138" t="s">
        <v>137</v>
      </c>
      <c r="D117" s="91" t="s">
        <v>21</v>
      </c>
      <c r="E117" s="71">
        <v>1</v>
      </c>
      <c r="F117" s="71">
        <v>0</v>
      </c>
      <c r="G117" s="71">
        <v>0</v>
      </c>
      <c r="H117" s="71">
        <v>0</v>
      </c>
      <c r="I117" s="71">
        <v>1</v>
      </c>
      <c r="J117" s="71">
        <v>2</v>
      </c>
      <c r="K117" s="71">
        <v>0</v>
      </c>
      <c r="L117" s="71">
        <v>1</v>
      </c>
      <c r="M117" s="71">
        <v>1</v>
      </c>
      <c r="N117" s="71">
        <v>0</v>
      </c>
      <c r="O117" s="51"/>
      <c r="P117" s="51"/>
      <c r="Q117" s="51"/>
      <c r="R117" s="51"/>
      <c r="S117" s="52">
        <f t="shared" si="3"/>
        <v>6</v>
      </c>
      <c r="T117" s="262"/>
      <c r="U117" s="185"/>
      <c r="V117" s="54"/>
      <c r="W117" s="54"/>
      <c r="X117" s="54"/>
      <c r="Y117" s="54"/>
      <c r="Z117" s="54"/>
      <c r="AA117" s="55"/>
      <c r="AB117" s="56"/>
    </row>
    <row r="118" spans="1:28" ht="16.5" customHeight="1" thickBot="1" x14ac:dyDescent="0.3">
      <c r="A118" s="63"/>
      <c r="B118" s="89"/>
      <c r="C118" s="90"/>
      <c r="D118" s="91"/>
      <c r="E118" s="71">
        <v>0</v>
      </c>
      <c r="F118" s="71">
        <v>1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3"/>
      <c r="P118" s="73"/>
      <c r="Q118" s="73"/>
      <c r="R118" s="73"/>
      <c r="S118" s="74">
        <f t="shared" si="3"/>
        <v>1</v>
      </c>
      <c r="T118" s="262"/>
      <c r="U118" s="186">
        <v>0.54027777777777775</v>
      </c>
      <c r="V118" s="37" t="s">
        <v>3</v>
      </c>
      <c r="W118" s="38"/>
      <c r="X118" s="38"/>
      <c r="Y118" s="39"/>
      <c r="Z118" s="39"/>
      <c r="AA118" s="40"/>
      <c r="AB118" s="41" t="str">
        <f>TEXT( (U119-U118+0.00000000000001),"[hh].mm.ss")</f>
        <v>05.31.00</v>
      </c>
    </row>
    <row r="119" spans="1:28" ht="16.5" customHeight="1" thickBot="1" x14ac:dyDescent="0.3">
      <c r="A119" s="64"/>
      <c r="B119" s="92"/>
      <c r="C119" s="93"/>
      <c r="D119" s="94"/>
      <c r="E119" s="68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70" t="str">
        <f t="shared" si="3"/>
        <v/>
      </c>
      <c r="T119" s="263"/>
      <c r="U119" s="186">
        <v>0.77013888888888893</v>
      </c>
      <c r="V119" s="42" t="s">
        <v>11</v>
      </c>
      <c r="W119" s="43"/>
      <c r="X119" s="43"/>
      <c r="Y119" s="44"/>
      <c r="Z119" s="45"/>
      <c r="AA119" s="46"/>
      <c r="AB119" s="47" t="str">
        <f>TEXT(IF($E117="","",(IF($E118="",S117/(15-(COUNTIF($E117:$R117,""))),(IF($E119="",(S117+S118)/(30-(COUNTIF($E117:$R117,"")+COUNTIF($E118:$R118,""))), (S117+S118+S119)/(45-(COUNTIF($E117:$R117,"")+COUNTIF($E118:$R118,"")+COUNTIF($E119:$R119,"")))))))),"0,00")</f>
        <v>0,32</v>
      </c>
    </row>
  </sheetData>
  <mergeCells count="34">
    <mergeCell ref="AB1:AB2"/>
    <mergeCell ref="T8:T11"/>
    <mergeCell ref="T24:T27"/>
    <mergeCell ref="T36:T39"/>
    <mergeCell ref="A3:AA3"/>
    <mergeCell ref="A1:C1"/>
    <mergeCell ref="D1:R1"/>
    <mergeCell ref="A2:C2"/>
    <mergeCell ref="D2:R2"/>
    <mergeCell ref="T32:T35"/>
    <mergeCell ref="T20:T23"/>
    <mergeCell ref="T28:T31"/>
    <mergeCell ref="T16:T19"/>
    <mergeCell ref="T12:T15"/>
    <mergeCell ref="T40:T43"/>
    <mergeCell ref="T44:T47"/>
    <mergeCell ref="T48:T51"/>
    <mergeCell ref="T52:T55"/>
    <mergeCell ref="T56:T59"/>
    <mergeCell ref="T60:T63"/>
    <mergeCell ref="T64:T67"/>
    <mergeCell ref="T68:T71"/>
    <mergeCell ref="T72:T75"/>
    <mergeCell ref="T76:T79"/>
    <mergeCell ref="T80:T83"/>
    <mergeCell ref="T84:T87"/>
    <mergeCell ref="T88:T91"/>
    <mergeCell ref="T92:T95"/>
    <mergeCell ref="T96:T99"/>
    <mergeCell ref="T100:T103"/>
    <mergeCell ref="T104:T107"/>
    <mergeCell ref="T108:T111"/>
    <mergeCell ref="T112:T115"/>
    <mergeCell ref="T116:T119"/>
  </mergeCells>
  <phoneticPr fontId="0" type="noConversion"/>
  <pageMargins left="0.75" right="0.75" top="0.33" bottom="0.16" header="0.4921259845" footer="0.4921259845"/>
  <pageSetup paperSize="9" scale="7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zoomScale="85" zoomScaleNormal="85" workbookViewId="0">
      <selection activeCell="D1" sqref="D1:R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20" max="20" width="8.7109375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</cols>
  <sheetData>
    <row r="1" spans="1:28" ht="33.75" customHeight="1" x14ac:dyDescent="0.65">
      <c r="A1" s="255" t="s">
        <v>20</v>
      </c>
      <c r="B1" s="256"/>
      <c r="C1" s="257"/>
      <c r="D1" s="272" t="s">
        <v>82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"/>
      <c r="T1" s="1"/>
      <c r="U1" s="1"/>
      <c r="V1" s="1"/>
      <c r="W1" s="1"/>
      <c r="X1" s="1"/>
      <c r="Y1" s="1"/>
      <c r="Z1" s="1"/>
      <c r="AA1" s="264" t="s">
        <v>187</v>
      </c>
      <c r="AB1" s="265"/>
    </row>
    <row r="2" spans="1:28" ht="51.75" customHeight="1" thickBot="1" x14ac:dyDescent="0.45">
      <c r="A2" s="258"/>
      <c r="B2" s="259"/>
      <c r="C2" s="260"/>
      <c r="D2" s="274" t="s">
        <v>17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"/>
      <c r="T2" s="2"/>
      <c r="U2" s="2"/>
      <c r="V2" s="2"/>
      <c r="W2" s="2"/>
      <c r="X2" s="2"/>
      <c r="Y2" s="2"/>
      <c r="Z2" s="2"/>
      <c r="AA2" s="266"/>
      <c r="AB2" s="267"/>
    </row>
    <row r="3" spans="1:28" ht="30" customHeight="1" x14ac:dyDescent="0.6">
      <c r="A3" s="268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70" t="s">
        <v>188</v>
      </c>
      <c r="AB3" s="271"/>
    </row>
    <row r="4" spans="1:28" ht="15" x14ac:dyDescent="0.2">
      <c r="A4" s="4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5"/>
      <c r="W4" s="5"/>
      <c r="X4" s="5"/>
      <c r="Y4" s="5"/>
      <c r="Z4" s="7"/>
      <c r="AA4" s="8"/>
      <c r="AB4" s="9"/>
    </row>
    <row r="5" spans="1:28" ht="16.5" thickBot="1" x14ac:dyDescent="0.3">
      <c r="A5" s="10"/>
      <c r="B5" s="11"/>
      <c r="C5" s="12"/>
      <c r="D5" s="12"/>
      <c r="E5" s="13"/>
      <c r="F5" s="13"/>
      <c r="G5" s="13"/>
      <c r="H5" s="13"/>
      <c r="I5" s="13" t="s">
        <v>16</v>
      </c>
      <c r="J5" s="13"/>
      <c r="K5" s="13"/>
      <c r="L5" s="13"/>
      <c r="M5" s="13"/>
      <c r="N5" s="13"/>
      <c r="O5" s="14"/>
      <c r="P5" s="13"/>
      <c r="Q5" s="13"/>
      <c r="R5" s="13"/>
      <c r="S5" s="15"/>
      <c r="T5" s="15"/>
      <c r="U5" s="16"/>
      <c r="V5" s="17"/>
      <c r="W5" s="17"/>
      <c r="X5" s="17"/>
      <c r="Y5" s="15"/>
      <c r="Z5" s="18"/>
      <c r="AA5" s="19"/>
      <c r="AB5" s="20"/>
    </row>
    <row r="6" spans="1:28" ht="15" x14ac:dyDescent="0.25">
      <c r="A6" s="146" t="s">
        <v>13</v>
      </c>
      <c r="B6" s="65" t="s">
        <v>14</v>
      </c>
      <c r="C6" s="66"/>
      <c r="D6" s="67" t="s">
        <v>19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 t="s">
        <v>0</v>
      </c>
      <c r="T6" s="24" t="s">
        <v>185</v>
      </c>
      <c r="U6" s="25"/>
      <c r="V6" s="26" t="s">
        <v>9</v>
      </c>
      <c r="W6" s="27"/>
      <c r="X6" s="27"/>
      <c r="Y6" s="28"/>
      <c r="Z6" s="28"/>
      <c r="AA6" s="28"/>
      <c r="AB6" s="29"/>
    </row>
    <row r="7" spans="1:28" ht="15.75" thickBot="1" x14ac:dyDescent="0.3">
      <c r="A7" s="147" t="s">
        <v>4</v>
      </c>
      <c r="B7" s="96" t="s">
        <v>15</v>
      </c>
      <c r="C7" s="97"/>
      <c r="D7" s="98" t="s">
        <v>18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1" t="s">
        <v>7</v>
      </c>
      <c r="T7" s="31" t="s">
        <v>1</v>
      </c>
      <c r="U7" s="32" t="s">
        <v>8</v>
      </c>
      <c r="V7" s="33">
        <v>0</v>
      </c>
      <c r="W7" s="34">
        <v>1</v>
      </c>
      <c r="X7" s="34">
        <v>2</v>
      </c>
      <c r="Y7" s="34">
        <v>3</v>
      </c>
      <c r="Z7" s="34">
        <v>5</v>
      </c>
      <c r="AA7" s="35" t="s">
        <v>2</v>
      </c>
      <c r="AB7" s="36">
        <v>20</v>
      </c>
    </row>
    <row r="8" spans="1:28" ht="15.75" thickBot="1" x14ac:dyDescent="0.3">
      <c r="A8" s="148"/>
      <c r="B8" s="86"/>
      <c r="C8" s="87"/>
      <c r="D8" s="88"/>
      <c r="E8" s="71">
        <v>2</v>
      </c>
      <c r="F8" s="71">
        <v>0</v>
      </c>
      <c r="G8" s="71">
        <v>2</v>
      </c>
      <c r="H8" s="71">
        <v>1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57"/>
      <c r="P8" s="57"/>
      <c r="Q8" s="57"/>
      <c r="R8" s="57"/>
      <c r="S8" s="58">
        <f t="shared" ref="S8:S39" si="0">IF(E8="","",SUM(E8:R8)+(COUNTIF(E8:R8,"5*")*5))</f>
        <v>5</v>
      </c>
      <c r="T8" s="261">
        <v>9</v>
      </c>
      <c r="U8" s="184">
        <f>SUM(S8:S11)</f>
        <v>20</v>
      </c>
      <c r="V8" s="48">
        <f>COUNTIF($E8:$R8,0)+COUNTIF($E9:$R9,0)+COUNTIF($E10:$R10,0)+COUNTIF($E11:$R11,0)</f>
        <v>19</v>
      </c>
      <c r="W8" s="48">
        <f>COUNTIF($E8:$R8,1)+COUNTIF($E9:$R9,1)+COUNTIF($E10:$R10,1)+COUNTIF($E11:$R11,1)</f>
        <v>6</v>
      </c>
      <c r="X8" s="48">
        <f>COUNTIF($E8:$R8,2)+COUNTIF($E9:$R9,2)+COUNTIF($E10:$R10,2)+COUNTIF($E11:$R11,2)</f>
        <v>3</v>
      </c>
      <c r="Y8" s="48">
        <f>COUNTIF($E8:$R8,3)+COUNTIF($E9:$R9,3)+COUNTIF($E10:$R10,3)+COUNTIF($E11:$R11,3)</f>
        <v>1</v>
      </c>
      <c r="Z8" s="48">
        <f>COUNTIF($E8:$R8,5)+COUNTIF($E9:$R9,5)+COUNTIF($E10:$R10,5)+COUNTIF($E11:$R11,5)</f>
        <v>1</v>
      </c>
      <c r="AA8" s="49">
        <f>COUNTIF($E8:$R8,"5*")+COUNTIF($E9:$R9,"5*")+COUNTIF($E10:$R10,"5*")</f>
        <v>0</v>
      </c>
      <c r="AB8" s="50">
        <f>COUNTIF($E8:$R8,20)+COUNTIF($E9:$R9,20)+COUNTIF($E10:$R10,20)</f>
        <v>0</v>
      </c>
    </row>
    <row r="9" spans="1:28" ht="15.75" thickBot="1" x14ac:dyDescent="0.3">
      <c r="A9" s="149">
        <v>151</v>
      </c>
      <c r="B9" s="108" t="s">
        <v>139</v>
      </c>
      <c r="C9" s="109" t="s">
        <v>140</v>
      </c>
      <c r="D9" s="91" t="s">
        <v>68</v>
      </c>
      <c r="E9" s="71">
        <v>0</v>
      </c>
      <c r="F9" s="71">
        <v>1</v>
      </c>
      <c r="G9" s="71">
        <v>3</v>
      </c>
      <c r="H9" s="71">
        <v>1</v>
      </c>
      <c r="I9" s="71">
        <v>0</v>
      </c>
      <c r="J9" s="71">
        <v>1</v>
      </c>
      <c r="K9" s="71">
        <v>0</v>
      </c>
      <c r="L9" s="71">
        <v>0</v>
      </c>
      <c r="M9" s="71">
        <v>0</v>
      </c>
      <c r="N9" s="71">
        <v>0</v>
      </c>
      <c r="O9" s="51"/>
      <c r="P9" s="51"/>
      <c r="Q9" s="51"/>
      <c r="R9" s="51"/>
      <c r="S9" s="52">
        <f t="shared" si="0"/>
        <v>6</v>
      </c>
      <c r="T9" s="262"/>
      <c r="U9" s="185"/>
      <c r="V9" s="54"/>
      <c r="W9" s="54"/>
      <c r="X9" s="54"/>
      <c r="Y9" s="54"/>
      <c r="Z9" s="54"/>
      <c r="AA9" s="55"/>
      <c r="AB9" s="56"/>
    </row>
    <row r="10" spans="1:28" ht="18.75" thickBot="1" x14ac:dyDescent="0.3">
      <c r="A10" s="150"/>
      <c r="B10" s="89"/>
      <c r="C10" s="90"/>
      <c r="D10" s="91"/>
      <c r="E10" s="71">
        <v>0</v>
      </c>
      <c r="F10" s="71">
        <v>0</v>
      </c>
      <c r="G10" s="71">
        <v>1</v>
      </c>
      <c r="H10" s="71">
        <v>0</v>
      </c>
      <c r="I10" s="71">
        <v>0</v>
      </c>
      <c r="J10" s="71">
        <v>2</v>
      </c>
      <c r="K10" s="71">
        <v>0</v>
      </c>
      <c r="L10" s="71">
        <v>5</v>
      </c>
      <c r="M10" s="71">
        <v>1</v>
      </c>
      <c r="N10" s="71">
        <v>0</v>
      </c>
      <c r="O10" s="73"/>
      <c r="P10" s="73"/>
      <c r="Q10" s="73"/>
      <c r="R10" s="73"/>
      <c r="S10" s="74">
        <f t="shared" si="0"/>
        <v>9</v>
      </c>
      <c r="T10" s="262"/>
      <c r="U10" s="186">
        <v>0.50347222222222221</v>
      </c>
      <c r="V10" s="37" t="s">
        <v>3</v>
      </c>
      <c r="W10" s="38"/>
      <c r="X10" s="38"/>
      <c r="Y10" s="39"/>
      <c r="Z10" s="39"/>
      <c r="AA10" s="40"/>
      <c r="AB10" s="41" t="str">
        <f>TEXT( (U11-U10+0.00000000000001),"[hh].mm.ss")</f>
        <v>05.03.00</v>
      </c>
    </row>
    <row r="11" spans="1:28" ht="18.75" thickBot="1" x14ac:dyDescent="0.3">
      <c r="A11" s="151"/>
      <c r="B11" s="92"/>
      <c r="C11" s="93"/>
      <c r="D11" s="94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0" t="str">
        <f t="shared" si="0"/>
        <v/>
      </c>
      <c r="T11" s="263"/>
      <c r="U11" s="186">
        <v>0.71388888888888891</v>
      </c>
      <c r="V11" s="42" t="s">
        <v>11</v>
      </c>
      <c r="W11" s="43"/>
      <c r="X11" s="43"/>
      <c r="Y11" s="44"/>
      <c r="Z11" s="45"/>
      <c r="AA11" s="46"/>
      <c r="AB11" s="47" t="str">
        <f>TEXT(IF($E9="","",(IF($E10="",S9/(15-(COUNTIF($E9:$R9,""))),(IF($E11="",(S9+S10)/(30-(COUNTIF($E9:$R9,"")+COUNTIF($E10:$R10,""))), (S9+S10+S11)/(45-(COUNTIF($E9:$R9,"")+COUNTIF($E10:$R10,"")+COUNTIF($E11:$R11,"")))))))),"0,00")</f>
        <v>0,68</v>
      </c>
    </row>
    <row r="12" spans="1:28" ht="15.75" thickBot="1" x14ac:dyDescent="0.3">
      <c r="A12" s="148"/>
      <c r="B12" s="86"/>
      <c r="C12" s="87"/>
      <c r="D12" s="88"/>
      <c r="E12" s="71">
        <v>3</v>
      </c>
      <c r="F12" s="71">
        <v>0</v>
      </c>
      <c r="G12" s="71">
        <v>2</v>
      </c>
      <c r="H12" s="71">
        <v>0</v>
      </c>
      <c r="I12" s="71">
        <v>0</v>
      </c>
      <c r="J12" s="71">
        <v>1</v>
      </c>
      <c r="K12" s="71">
        <v>2</v>
      </c>
      <c r="L12" s="71">
        <v>1</v>
      </c>
      <c r="M12" s="71">
        <v>1</v>
      </c>
      <c r="N12" s="71">
        <v>5</v>
      </c>
      <c r="O12" s="57"/>
      <c r="P12" s="57"/>
      <c r="Q12" s="57"/>
      <c r="R12" s="57"/>
      <c r="S12" s="58">
        <f t="shared" si="0"/>
        <v>15</v>
      </c>
      <c r="T12" s="261">
        <v>13</v>
      </c>
      <c r="U12" s="184">
        <f>SUM(S12:S15)</f>
        <v>33</v>
      </c>
      <c r="V12" s="48">
        <f>COUNTIF($E12:$R12,0)+COUNTIF($E13:$R13,0)+COUNTIF($E14:$R14,0)+COUNTIF($E15:$R15,0)</f>
        <v>14</v>
      </c>
      <c r="W12" s="48">
        <f>COUNTIF($E12:$R12,1)+COUNTIF($E13:$R13,1)+COUNTIF($E14:$R14,1)+COUNTIF($E15:$R15,1)</f>
        <v>8</v>
      </c>
      <c r="X12" s="48">
        <f>COUNTIF($E12:$R12,2)+COUNTIF($E13:$R13,2)+COUNTIF($E14:$R14,2)+COUNTIF($E15:$R15,2)</f>
        <v>3</v>
      </c>
      <c r="Y12" s="48">
        <f>COUNTIF($E12:$R12,3)+COUNTIF($E13:$R13,3)+COUNTIF($E14:$R14,3)+COUNTIF($E15:$R15,3)</f>
        <v>3</v>
      </c>
      <c r="Z12" s="48">
        <f>COUNTIF($E12:$R12,5)+COUNTIF($E13:$R13,5)+COUNTIF($E14:$R14,5)+COUNTIF($E15:$R15,5)</f>
        <v>2</v>
      </c>
      <c r="AA12" s="49">
        <f>COUNTIF($E12:$R12,"5*")+COUNTIF($E13:$R13,"5*")+COUNTIF($E14:$R14,"5*")</f>
        <v>0</v>
      </c>
      <c r="AB12" s="50">
        <f>COUNTIF($E12:$R12,20)+COUNTIF($E13:$R13,20)+COUNTIF($E14:$R14,20)</f>
        <v>0</v>
      </c>
    </row>
    <row r="13" spans="1:28" ht="15.75" thickBot="1" x14ac:dyDescent="0.3">
      <c r="A13" s="149">
        <v>152</v>
      </c>
      <c r="B13" s="108" t="s">
        <v>141</v>
      </c>
      <c r="C13" s="109" t="s">
        <v>142</v>
      </c>
      <c r="D13" s="91" t="s">
        <v>21</v>
      </c>
      <c r="E13" s="71">
        <v>0</v>
      </c>
      <c r="F13" s="71">
        <v>2</v>
      </c>
      <c r="G13" s="71">
        <v>3</v>
      </c>
      <c r="H13" s="71">
        <v>0</v>
      </c>
      <c r="I13" s="71">
        <v>0</v>
      </c>
      <c r="J13" s="71">
        <v>0</v>
      </c>
      <c r="K13" s="71">
        <v>0</v>
      </c>
      <c r="L13" s="71">
        <v>1</v>
      </c>
      <c r="M13" s="71">
        <v>1</v>
      </c>
      <c r="N13" s="71">
        <v>0</v>
      </c>
      <c r="O13" s="51"/>
      <c r="P13" s="51"/>
      <c r="Q13" s="51"/>
      <c r="R13" s="51"/>
      <c r="S13" s="52">
        <f t="shared" si="0"/>
        <v>7</v>
      </c>
      <c r="T13" s="262"/>
      <c r="U13" s="185"/>
      <c r="V13" s="54"/>
      <c r="W13" s="54"/>
      <c r="X13" s="54"/>
      <c r="Y13" s="54"/>
      <c r="Z13" s="54"/>
      <c r="AA13" s="55"/>
      <c r="AB13" s="56"/>
    </row>
    <row r="14" spans="1:28" ht="18.75" thickBot="1" x14ac:dyDescent="0.3">
      <c r="A14" s="150"/>
      <c r="B14" s="89"/>
      <c r="C14" s="90"/>
      <c r="D14" s="91"/>
      <c r="E14" s="71">
        <v>1</v>
      </c>
      <c r="F14" s="71">
        <v>0</v>
      </c>
      <c r="G14" s="71">
        <v>3</v>
      </c>
      <c r="H14" s="71">
        <v>0</v>
      </c>
      <c r="I14" s="71">
        <v>0</v>
      </c>
      <c r="J14" s="71">
        <v>1</v>
      </c>
      <c r="K14" s="71">
        <v>1</v>
      </c>
      <c r="L14" s="71">
        <v>0</v>
      </c>
      <c r="M14" s="71">
        <v>0</v>
      </c>
      <c r="N14" s="71">
        <v>5</v>
      </c>
      <c r="O14" s="73"/>
      <c r="P14" s="73"/>
      <c r="Q14" s="73"/>
      <c r="R14" s="73"/>
      <c r="S14" s="74">
        <f t="shared" si="0"/>
        <v>11</v>
      </c>
      <c r="T14" s="262"/>
      <c r="U14" s="186">
        <v>0.50416666666666665</v>
      </c>
      <c r="V14" s="37" t="s">
        <v>3</v>
      </c>
      <c r="W14" s="38"/>
      <c r="X14" s="38"/>
      <c r="Y14" s="39"/>
      <c r="Z14" s="39"/>
      <c r="AA14" s="40"/>
      <c r="AB14" s="41" t="str">
        <f>TEXT( (U15-U14+0.00000000000001),"[hh].mm.ss")</f>
        <v>06.11.00</v>
      </c>
    </row>
    <row r="15" spans="1:28" ht="18.75" thickBot="1" x14ac:dyDescent="0.3">
      <c r="A15" s="151"/>
      <c r="B15" s="92"/>
      <c r="C15" s="93"/>
      <c r="D15" s="94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70" t="str">
        <f t="shared" si="0"/>
        <v/>
      </c>
      <c r="T15" s="263"/>
      <c r="U15" s="186">
        <v>0.76180555555555562</v>
      </c>
      <c r="V15" s="42" t="s">
        <v>11</v>
      </c>
      <c r="W15" s="43"/>
      <c r="X15" s="43"/>
      <c r="Y15" s="44"/>
      <c r="Z15" s="45"/>
      <c r="AA15" s="46"/>
      <c r="AB15" s="47" t="str">
        <f>TEXT(IF($E13="","",(IF($E14="",S13/(15-(COUNTIF($E13:$R13,""))),(IF($E15="",(S13+S14)/(30-(COUNTIF($E13:$R13,"")+COUNTIF($E14:$R14,""))), (S13+S14+S15)/(45-(COUNTIF($E13:$R13,"")+COUNTIF($E14:$R14,"")+COUNTIF($E15:$R15,"")))))))),"0,00")</f>
        <v>0,82</v>
      </c>
    </row>
    <row r="16" spans="1:28" ht="15.75" thickBot="1" x14ac:dyDescent="0.3">
      <c r="A16" s="148"/>
      <c r="B16" s="86"/>
      <c r="C16" s="87"/>
      <c r="D16" s="88"/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57"/>
      <c r="P16" s="57"/>
      <c r="Q16" s="57"/>
      <c r="R16" s="57"/>
      <c r="S16" s="58">
        <f t="shared" si="0"/>
        <v>0</v>
      </c>
      <c r="T16" s="261">
        <v>1</v>
      </c>
      <c r="U16" s="184">
        <f>SUM(S16:S19)</f>
        <v>1</v>
      </c>
      <c r="V16" s="48">
        <f>COUNTIF($E16:$R16,0)+COUNTIF($E17:$R17,0)+COUNTIF($E18:$R18,0)+COUNTIF($E19:$R19,0)</f>
        <v>29</v>
      </c>
      <c r="W16" s="48">
        <f>COUNTIF($E16:$R16,1)+COUNTIF($E17:$R17,1)+COUNTIF($E18:$R18,1)+COUNTIF($E19:$R19,1)</f>
        <v>1</v>
      </c>
      <c r="X16" s="48">
        <f>COUNTIF($E16:$R16,2)+COUNTIF($E17:$R17,2)+COUNTIF($E18:$R18,2)+COUNTIF($E19:$R19,2)</f>
        <v>0</v>
      </c>
      <c r="Y16" s="48">
        <f>COUNTIF($E16:$R16,3)+COUNTIF($E17:$R17,3)+COUNTIF($E18:$R18,3)+COUNTIF($E19:$R19,3)</f>
        <v>0</v>
      </c>
      <c r="Z16" s="48">
        <f>COUNTIF($E16:$R16,5)+COUNTIF($E17:$R17,5)+COUNTIF($E18:$R18,5)+COUNTIF($E19:$R19,5)</f>
        <v>0</v>
      </c>
      <c r="AA16" s="49">
        <f>COUNTIF($E16:$R16,"5*")+COUNTIF($E17:$R17,"5*")+COUNTIF($E18:$R18,"5*")</f>
        <v>0</v>
      </c>
      <c r="AB16" s="50">
        <f>COUNTIF($E16:$R16,20)+COUNTIF($E17:$R17,20)+COUNTIF($E18:$R18,20)</f>
        <v>0</v>
      </c>
    </row>
    <row r="17" spans="1:28" ht="15.75" thickBot="1" x14ac:dyDescent="0.3">
      <c r="A17" s="149">
        <v>153</v>
      </c>
      <c r="B17" s="108" t="s">
        <v>143</v>
      </c>
      <c r="C17" s="109" t="s">
        <v>43</v>
      </c>
      <c r="D17" s="91" t="s">
        <v>66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51"/>
      <c r="P17" s="51"/>
      <c r="Q17" s="51"/>
      <c r="R17" s="51"/>
      <c r="S17" s="52">
        <f t="shared" si="0"/>
        <v>0</v>
      </c>
      <c r="T17" s="262"/>
      <c r="U17" s="185"/>
      <c r="V17" s="54"/>
      <c r="W17" s="54"/>
      <c r="X17" s="54"/>
      <c r="Y17" s="54"/>
      <c r="Z17" s="54"/>
      <c r="AA17" s="55"/>
      <c r="AB17" s="56"/>
    </row>
    <row r="18" spans="1:28" ht="18.75" thickBot="1" x14ac:dyDescent="0.3">
      <c r="A18" s="150"/>
      <c r="B18" s="89"/>
      <c r="C18" s="90"/>
      <c r="D18" s="91"/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</v>
      </c>
      <c r="M18" s="71">
        <v>0</v>
      </c>
      <c r="N18" s="71">
        <v>0</v>
      </c>
      <c r="O18" s="73"/>
      <c r="P18" s="73"/>
      <c r="Q18" s="73"/>
      <c r="R18" s="73"/>
      <c r="S18" s="74">
        <f t="shared" si="0"/>
        <v>1</v>
      </c>
      <c r="T18" s="262"/>
      <c r="U18" s="186">
        <v>0.50486111111111109</v>
      </c>
      <c r="V18" s="37" t="s">
        <v>3</v>
      </c>
      <c r="W18" s="38"/>
      <c r="X18" s="38"/>
      <c r="Y18" s="39"/>
      <c r="Z18" s="39"/>
      <c r="AA18" s="40"/>
      <c r="AB18" s="41" t="str">
        <f>TEXT( (U19-U18+0.00000000000001),"[hh].mm.ss")</f>
        <v>05.11.00</v>
      </c>
    </row>
    <row r="19" spans="1:28" ht="18.75" thickBot="1" x14ac:dyDescent="0.3">
      <c r="A19" s="151"/>
      <c r="B19" s="92"/>
      <c r="C19" s="93"/>
      <c r="D19" s="94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 t="str">
        <f t="shared" si="0"/>
        <v/>
      </c>
      <c r="T19" s="263"/>
      <c r="U19" s="186">
        <v>0.72083333333333333</v>
      </c>
      <c r="V19" s="42" t="s">
        <v>11</v>
      </c>
      <c r="W19" s="43"/>
      <c r="X19" s="43"/>
      <c r="Y19" s="44"/>
      <c r="Z19" s="45"/>
      <c r="AA19" s="46"/>
      <c r="AB19" s="47" t="str">
        <f>TEXT(IF($E17="","",(IF($E18="",S17/(15-(COUNTIF($E17:$R17,""))),(IF($E19="",(S17+S18)/(30-(COUNTIF($E17:$R17,"")+COUNTIF($E18:$R18,""))), (S17+S18+S19)/(45-(COUNTIF($E17:$R17,"")+COUNTIF($E18:$R18,"")+COUNTIF($E19:$R19,"")))))))),"0,00")</f>
        <v>0,05</v>
      </c>
    </row>
    <row r="20" spans="1:28" ht="15.75" thickBot="1" x14ac:dyDescent="0.3">
      <c r="A20" s="148"/>
      <c r="B20" s="86"/>
      <c r="C20" s="87"/>
      <c r="D20" s="88" t="s">
        <v>67</v>
      </c>
      <c r="E20" s="71">
        <v>1</v>
      </c>
      <c r="F20" s="71">
        <v>1</v>
      </c>
      <c r="G20" s="71">
        <v>3</v>
      </c>
      <c r="H20" s="71">
        <v>0</v>
      </c>
      <c r="I20" s="71">
        <v>1</v>
      </c>
      <c r="J20" s="71">
        <v>0</v>
      </c>
      <c r="K20" s="71">
        <v>0</v>
      </c>
      <c r="L20" s="71">
        <v>3</v>
      </c>
      <c r="M20" s="71">
        <v>2</v>
      </c>
      <c r="N20" s="71">
        <v>5</v>
      </c>
      <c r="O20" s="57"/>
      <c r="P20" s="57"/>
      <c r="Q20" s="57"/>
      <c r="R20" s="57"/>
      <c r="S20" s="58">
        <f t="shared" si="0"/>
        <v>16</v>
      </c>
      <c r="T20" s="261">
        <v>16</v>
      </c>
      <c r="U20" s="184">
        <f>SUM(S20:S23)</f>
        <v>37</v>
      </c>
      <c r="V20" s="48">
        <f>COUNTIF($E20:$R20,0)+COUNTIF($E21:$R21,0)+COUNTIF($E22:$R22,0)+COUNTIF($E23:$R23,0)</f>
        <v>10</v>
      </c>
      <c r="W20" s="48">
        <f>COUNTIF($E20:$R20,1)+COUNTIF($E21:$R21,1)+COUNTIF($E22:$R22,1)+COUNTIF($E23:$R23,1)</f>
        <v>11</v>
      </c>
      <c r="X20" s="48">
        <f>COUNTIF($E20:$R20,2)+COUNTIF($E21:$R21,2)+COUNTIF($E22:$R22,2)+COUNTIF($E23:$R23,2)</f>
        <v>5</v>
      </c>
      <c r="Y20" s="48">
        <f>COUNTIF($E20:$R20,3)+COUNTIF($E21:$R21,3)+COUNTIF($E22:$R22,3)+COUNTIF($E23:$R23,3)</f>
        <v>2</v>
      </c>
      <c r="Z20" s="48">
        <f>COUNTIF($E20:$R20,5)+COUNTIF($E21:$R21,5)+COUNTIF($E22:$R22,5)+COUNTIF($E23:$R23,5)</f>
        <v>2</v>
      </c>
      <c r="AA20" s="49">
        <f>COUNTIF($E20:$R20,"5*")+COUNTIF($E21:$R21,"5*")+COUNTIF($E22:$R22,"5*")</f>
        <v>0</v>
      </c>
      <c r="AB20" s="50">
        <f>COUNTIF($E20:$R20,20)+COUNTIF($E21:$R21,20)+COUNTIF($E22:$R22,20)</f>
        <v>0</v>
      </c>
    </row>
    <row r="21" spans="1:28" ht="15.75" thickBot="1" x14ac:dyDescent="0.3">
      <c r="A21" s="149">
        <v>154</v>
      </c>
      <c r="B21" s="108" t="s">
        <v>144</v>
      </c>
      <c r="C21" s="109" t="s">
        <v>50</v>
      </c>
      <c r="D21" s="91"/>
      <c r="E21" s="71">
        <v>0</v>
      </c>
      <c r="F21" s="71">
        <v>1</v>
      </c>
      <c r="G21" s="71">
        <v>1</v>
      </c>
      <c r="H21" s="71">
        <v>0</v>
      </c>
      <c r="I21" s="71">
        <v>5</v>
      </c>
      <c r="J21" s="71">
        <v>1</v>
      </c>
      <c r="K21" s="71">
        <v>0</v>
      </c>
      <c r="L21" s="71">
        <v>2</v>
      </c>
      <c r="M21" s="71">
        <v>1</v>
      </c>
      <c r="N21" s="71">
        <v>1</v>
      </c>
      <c r="O21" s="51"/>
      <c r="P21" s="51"/>
      <c r="Q21" s="51"/>
      <c r="R21" s="51"/>
      <c r="S21" s="52">
        <f t="shared" si="0"/>
        <v>12</v>
      </c>
      <c r="T21" s="262"/>
      <c r="U21" s="185"/>
      <c r="V21" s="54"/>
      <c r="W21" s="54"/>
      <c r="X21" s="54"/>
      <c r="Y21" s="54"/>
      <c r="Z21" s="54"/>
      <c r="AA21" s="55"/>
      <c r="AB21" s="56"/>
    </row>
    <row r="22" spans="1:28" ht="18.75" thickBot="1" x14ac:dyDescent="0.3">
      <c r="A22" s="150"/>
      <c r="B22" s="89"/>
      <c r="C22" s="90"/>
      <c r="D22" s="91"/>
      <c r="E22" s="71">
        <v>0</v>
      </c>
      <c r="F22" s="71">
        <v>1</v>
      </c>
      <c r="G22" s="71">
        <v>2</v>
      </c>
      <c r="H22" s="71">
        <v>0</v>
      </c>
      <c r="I22" s="71">
        <v>0</v>
      </c>
      <c r="J22" s="71">
        <v>1</v>
      </c>
      <c r="K22" s="71">
        <v>0</v>
      </c>
      <c r="L22" s="71">
        <v>2</v>
      </c>
      <c r="M22" s="71">
        <v>1</v>
      </c>
      <c r="N22" s="71">
        <v>2</v>
      </c>
      <c r="O22" s="73"/>
      <c r="P22" s="73"/>
      <c r="Q22" s="73"/>
      <c r="R22" s="73"/>
      <c r="S22" s="74">
        <f t="shared" si="0"/>
        <v>9</v>
      </c>
      <c r="T22" s="262"/>
      <c r="U22" s="186">
        <v>0.50555555555555554</v>
      </c>
      <c r="V22" s="37" t="s">
        <v>3</v>
      </c>
      <c r="W22" s="38"/>
      <c r="X22" s="38"/>
      <c r="Y22" s="39"/>
      <c r="Z22" s="39"/>
      <c r="AA22" s="40"/>
      <c r="AB22" s="41" t="str">
        <f>TEXT( (U23-U22+0.00000000000001),"[hh].mm.ss")</f>
        <v>04.32.00</v>
      </c>
    </row>
    <row r="23" spans="1:28" ht="18.75" thickBot="1" x14ac:dyDescent="0.3">
      <c r="A23" s="151"/>
      <c r="B23" s="92"/>
      <c r="C23" s="93"/>
      <c r="D23" s="94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 t="str">
        <f t="shared" si="0"/>
        <v/>
      </c>
      <c r="T23" s="263"/>
      <c r="U23" s="186">
        <v>0.69444444444444453</v>
      </c>
      <c r="V23" s="42" t="s">
        <v>11</v>
      </c>
      <c r="W23" s="43"/>
      <c r="X23" s="43"/>
      <c r="Y23" s="44"/>
      <c r="Z23" s="45"/>
      <c r="AA23" s="46"/>
      <c r="AB23" s="47" t="str">
        <f>TEXT(IF($E21="","",(IF($E22="",S21/(15-(COUNTIF($E21:$R21,""))),(IF($E23="",(S21+S22)/(30-(COUNTIF($E21:$R21,"")+COUNTIF($E22:$R22,""))), (S21+S22+S23)/(45-(COUNTIF($E21:$R21,"")+COUNTIF($E22:$R22,"")+COUNTIF($E23:$R23,"")))))))),"0,00")</f>
        <v>0,95</v>
      </c>
    </row>
    <row r="24" spans="1:28" ht="15.75" thickBot="1" x14ac:dyDescent="0.3">
      <c r="A24" s="148"/>
      <c r="B24" s="86"/>
      <c r="C24" s="87"/>
      <c r="D24" s="88"/>
      <c r="E24" s="71">
        <v>0</v>
      </c>
      <c r="F24" s="71">
        <v>0</v>
      </c>
      <c r="G24" s="71">
        <v>1</v>
      </c>
      <c r="H24" s="71">
        <v>0</v>
      </c>
      <c r="I24" s="71">
        <v>0</v>
      </c>
      <c r="J24" s="71">
        <v>3</v>
      </c>
      <c r="K24" s="71">
        <v>1</v>
      </c>
      <c r="L24" s="71">
        <v>0</v>
      </c>
      <c r="M24" s="71">
        <v>0</v>
      </c>
      <c r="N24" s="71">
        <v>0</v>
      </c>
      <c r="O24" s="57"/>
      <c r="P24" s="57"/>
      <c r="Q24" s="57"/>
      <c r="R24" s="57"/>
      <c r="S24" s="58">
        <f t="shared" si="0"/>
        <v>5</v>
      </c>
      <c r="T24" s="261">
        <v>6</v>
      </c>
      <c r="U24" s="184">
        <f>SUM(S24:S27)</f>
        <v>11</v>
      </c>
      <c r="V24" s="48">
        <f>COUNTIF($E24:$R24,0)+COUNTIF($E25:$R25,0)+COUNTIF($E26:$R26,0)+COUNTIF($E27:$R27,0)</f>
        <v>23</v>
      </c>
      <c r="W24" s="48">
        <f>COUNTIF($E24:$R24,1)+COUNTIF($E25:$R25,1)+COUNTIF($E26:$R26,1)+COUNTIF($E27:$R27,1)</f>
        <v>5</v>
      </c>
      <c r="X24" s="48">
        <f>COUNTIF($E24:$R24,2)+COUNTIF($E25:$R25,2)+COUNTIF($E26:$R26,2)+COUNTIF($E27:$R27,2)</f>
        <v>0</v>
      </c>
      <c r="Y24" s="48">
        <f>COUNTIF($E24:$R24,3)+COUNTIF($E25:$R25,3)+COUNTIF($E26:$R26,3)+COUNTIF($E27:$R27,3)</f>
        <v>2</v>
      </c>
      <c r="Z24" s="48">
        <f>COUNTIF($E24:$R24,5)+COUNTIF($E25:$R25,5)+COUNTIF($E26:$R26,5)+COUNTIF($E27:$R27,5)</f>
        <v>0</v>
      </c>
      <c r="AA24" s="49">
        <f>COUNTIF($E24:$R24,"5*")+COUNTIF($E25:$R25,"5*")+COUNTIF($E26:$R26,"5*")</f>
        <v>0</v>
      </c>
      <c r="AB24" s="50">
        <f>COUNTIF($E24:$R24,20)+COUNTIF($E25:$R25,20)+COUNTIF($E26:$R26,20)</f>
        <v>0</v>
      </c>
    </row>
    <row r="25" spans="1:28" ht="15.75" thickBot="1" x14ac:dyDescent="0.3">
      <c r="A25" s="149">
        <v>155</v>
      </c>
      <c r="B25" s="108" t="s">
        <v>145</v>
      </c>
      <c r="C25" s="109" t="s">
        <v>146</v>
      </c>
      <c r="D25" s="91" t="s">
        <v>67</v>
      </c>
      <c r="E25" s="71">
        <v>0</v>
      </c>
      <c r="F25" s="71">
        <v>0</v>
      </c>
      <c r="G25" s="71">
        <v>3</v>
      </c>
      <c r="H25" s="71">
        <v>0</v>
      </c>
      <c r="I25" s="71">
        <v>1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51"/>
      <c r="P25" s="51"/>
      <c r="Q25" s="51"/>
      <c r="R25" s="51"/>
      <c r="S25" s="52">
        <f t="shared" si="0"/>
        <v>4</v>
      </c>
      <c r="T25" s="262"/>
      <c r="U25" s="185"/>
      <c r="V25" s="54"/>
      <c r="W25" s="54"/>
      <c r="X25" s="54"/>
      <c r="Y25" s="54"/>
      <c r="Z25" s="54"/>
      <c r="AA25" s="55"/>
      <c r="AB25" s="56"/>
    </row>
    <row r="26" spans="1:28" ht="18.75" thickBot="1" x14ac:dyDescent="0.3">
      <c r="A26" s="150"/>
      <c r="B26" s="89"/>
      <c r="C26" s="90"/>
      <c r="D26" s="91"/>
      <c r="E26" s="71">
        <v>0</v>
      </c>
      <c r="F26" s="71">
        <v>0</v>
      </c>
      <c r="G26" s="71">
        <v>1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1</v>
      </c>
      <c r="N26" s="71">
        <v>0</v>
      </c>
      <c r="O26" s="73"/>
      <c r="P26" s="73"/>
      <c r="Q26" s="73"/>
      <c r="R26" s="73"/>
      <c r="S26" s="74">
        <f t="shared" si="0"/>
        <v>2</v>
      </c>
      <c r="T26" s="262"/>
      <c r="U26" s="186">
        <v>0.50624999999999998</v>
      </c>
      <c r="V26" s="37" t="s">
        <v>3</v>
      </c>
      <c r="W26" s="38"/>
      <c r="X26" s="38"/>
      <c r="Y26" s="39"/>
      <c r="Z26" s="39"/>
      <c r="AA26" s="40"/>
      <c r="AB26" s="41" t="str">
        <f>TEXT( (U27-U26+0.00000000000001),"[hh].mm.ss")</f>
        <v>04.29.00</v>
      </c>
    </row>
    <row r="27" spans="1:28" ht="18.75" thickBot="1" x14ac:dyDescent="0.3">
      <c r="A27" s="151"/>
      <c r="B27" s="92"/>
      <c r="C27" s="93"/>
      <c r="D27" s="94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 t="str">
        <f t="shared" si="0"/>
        <v/>
      </c>
      <c r="T27" s="263"/>
      <c r="U27" s="186">
        <v>0.69305555555555554</v>
      </c>
      <c r="V27" s="42" t="s">
        <v>11</v>
      </c>
      <c r="W27" s="43"/>
      <c r="X27" s="43"/>
      <c r="Y27" s="44"/>
      <c r="Z27" s="45"/>
      <c r="AA27" s="46"/>
      <c r="AB27" s="47" t="str">
        <f>TEXT(IF($E25="","",(IF($E26="",S25/(15-(COUNTIF($E25:$R25,""))),(IF($E27="",(S25+S26)/(30-(COUNTIF($E25:$R25,"")+COUNTIF($E26:$R26,""))), (S25+S26+S27)/(45-(COUNTIF($E25:$R25,"")+COUNTIF($E26:$R26,"")+COUNTIF($E27:$R27,"")))))))),"0,00")</f>
        <v>0,27</v>
      </c>
    </row>
    <row r="28" spans="1:28" ht="15.75" thickBot="1" x14ac:dyDescent="0.3">
      <c r="A28" s="148"/>
      <c r="B28" s="86"/>
      <c r="C28" s="87"/>
      <c r="D28" s="88"/>
      <c r="E28" s="71">
        <v>0</v>
      </c>
      <c r="F28" s="71">
        <v>0</v>
      </c>
      <c r="G28" s="71">
        <v>5</v>
      </c>
      <c r="H28" s="71">
        <v>0</v>
      </c>
      <c r="I28" s="71">
        <v>0</v>
      </c>
      <c r="J28" s="71">
        <v>0</v>
      </c>
      <c r="K28" s="71">
        <v>0</v>
      </c>
      <c r="L28" s="71">
        <v>1</v>
      </c>
      <c r="M28" s="71">
        <v>1</v>
      </c>
      <c r="N28" s="71">
        <v>0</v>
      </c>
      <c r="O28" s="57"/>
      <c r="P28" s="57"/>
      <c r="Q28" s="57"/>
      <c r="R28" s="57"/>
      <c r="S28" s="58">
        <f t="shared" si="0"/>
        <v>7</v>
      </c>
      <c r="T28" s="261">
        <v>8</v>
      </c>
      <c r="U28" s="184">
        <f>SUM(S28:S31)</f>
        <v>18</v>
      </c>
      <c r="V28" s="48">
        <f>COUNTIF($E28:$R28,0)+COUNTIF($E29:$R29,0)+COUNTIF($E30:$R30,0)+COUNTIF($E31:$R31,0)</f>
        <v>24</v>
      </c>
      <c r="W28" s="48">
        <f>COUNTIF($E28:$R28,1)+COUNTIF($E29:$R29,1)+COUNTIF($E30:$R30,1)+COUNTIF($E31:$R31,1)</f>
        <v>3</v>
      </c>
      <c r="X28" s="48">
        <f>COUNTIF($E28:$R28,2)+COUNTIF($E29:$R29,2)+COUNTIF($E30:$R30,2)+COUNTIF($E31:$R31,2)</f>
        <v>0</v>
      </c>
      <c r="Y28" s="48">
        <f>COUNTIF($E28:$R28,3)+COUNTIF($E29:$R29,3)+COUNTIF($E30:$R30,3)+COUNTIF($E31:$R31,3)</f>
        <v>0</v>
      </c>
      <c r="Z28" s="48">
        <f>COUNTIF($E28:$R28,5)+COUNTIF($E29:$R29,5)+COUNTIF($E30:$R30,5)+COUNTIF($E31:$R31,5)</f>
        <v>3</v>
      </c>
      <c r="AA28" s="49">
        <f>COUNTIF($E28:$R28,"5*")+COUNTIF($E29:$R29,"5*")+COUNTIF($E30:$R30,"5*")</f>
        <v>0</v>
      </c>
      <c r="AB28" s="50">
        <f>COUNTIF($E28:$R28,20)+COUNTIF($E29:$R29,20)+COUNTIF($E30:$R30,20)</f>
        <v>0</v>
      </c>
    </row>
    <row r="29" spans="1:28" ht="15.75" thickBot="1" x14ac:dyDescent="0.3">
      <c r="A29" s="149">
        <v>156</v>
      </c>
      <c r="B29" s="108" t="s">
        <v>45</v>
      </c>
      <c r="C29" s="109" t="s">
        <v>51</v>
      </c>
      <c r="D29" s="91" t="s">
        <v>21</v>
      </c>
      <c r="E29" s="71">
        <v>0</v>
      </c>
      <c r="F29" s="71">
        <v>5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1</v>
      </c>
      <c r="N29" s="71">
        <v>5</v>
      </c>
      <c r="O29" s="51"/>
      <c r="P29" s="51"/>
      <c r="Q29" s="51"/>
      <c r="R29" s="51"/>
      <c r="S29" s="52">
        <f t="shared" si="0"/>
        <v>11</v>
      </c>
      <c r="T29" s="262"/>
      <c r="U29" s="185"/>
      <c r="V29" s="54"/>
      <c r="W29" s="54"/>
      <c r="X29" s="54"/>
      <c r="Y29" s="54"/>
      <c r="Z29" s="54"/>
      <c r="AA29" s="55"/>
      <c r="AB29" s="56"/>
    </row>
    <row r="30" spans="1:28" ht="18.75" thickBot="1" x14ac:dyDescent="0.3">
      <c r="A30" s="150"/>
      <c r="B30" s="89"/>
      <c r="C30" s="90"/>
      <c r="D30" s="91"/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3"/>
      <c r="P30" s="73"/>
      <c r="Q30" s="73"/>
      <c r="R30" s="73"/>
      <c r="S30" s="74">
        <f t="shared" si="0"/>
        <v>0</v>
      </c>
      <c r="T30" s="262"/>
      <c r="U30" s="186">
        <v>0.50694444444444442</v>
      </c>
      <c r="V30" s="37" t="s">
        <v>3</v>
      </c>
      <c r="W30" s="38"/>
      <c r="X30" s="38"/>
      <c r="Y30" s="39"/>
      <c r="Z30" s="39"/>
      <c r="AA30" s="40"/>
      <c r="AB30" s="41" t="str">
        <f>TEXT( (U31-U30+0.00000000000001),"[hh].mm.ss")</f>
        <v>05.18.00</v>
      </c>
    </row>
    <row r="31" spans="1:28" ht="18.75" thickBot="1" x14ac:dyDescent="0.3">
      <c r="A31" s="151"/>
      <c r="B31" s="92"/>
      <c r="C31" s="93"/>
      <c r="D31" s="94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0" t="str">
        <f t="shared" si="0"/>
        <v/>
      </c>
      <c r="T31" s="263"/>
      <c r="U31" s="186">
        <v>0.72777777777777775</v>
      </c>
      <c r="V31" s="42" t="s">
        <v>11</v>
      </c>
      <c r="W31" s="43"/>
      <c r="X31" s="43"/>
      <c r="Y31" s="44"/>
      <c r="Z31" s="45"/>
      <c r="AA31" s="46"/>
      <c r="AB31" s="47" t="str">
        <f>TEXT(IF($E29="","",(IF($E30="",S29/(15-(COUNTIF($E29:$R29,""))),(IF($E31="",(S29+S30)/(30-(COUNTIF($E29:$R29,"")+COUNTIF($E30:$R30,""))), (S29+S30+S31)/(45-(COUNTIF($E29:$R29,"")+COUNTIF($E30:$R30,"")+COUNTIF($E31:$R31,"")))))))),"0,00")</f>
        <v>0,50</v>
      </c>
    </row>
    <row r="32" spans="1:28" ht="15.75" thickBot="1" x14ac:dyDescent="0.3">
      <c r="A32" s="148"/>
      <c r="B32" s="86"/>
      <c r="C32" s="87"/>
      <c r="D32" s="88"/>
      <c r="E32" s="71">
        <v>0</v>
      </c>
      <c r="F32" s="71">
        <v>2</v>
      </c>
      <c r="G32" s="71">
        <v>2</v>
      </c>
      <c r="H32" s="71">
        <v>2</v>
      </c>
      <c r="I32" s="71">
        <v>1</v>
      </c>
      <c r="J32" s="71">
        <v>2</v>
      </c>
      <c r="K32" s="71">
        <v>0</v>
      </c>
      <c r="L32" s="71">
        <v>1</v>
      </c>
      <c r="M32" s="71">
        <v>0</v>
      </c>
      <c r="N32" s="71">
        <v>0</v>
      </c>
      <c r="O32" s="57"/>
      <c r="P32" s="57"/>
      <c r="Q32" s="57"/>
      <c r="R32" s="57"/>
      <c r="S32" s="58">
        <f t="shared" si="0"/>
        <v>10</v>
      </c>
      <c r="T32" s="261">
        <v>10</v>
      </c>
      <c r="U32" s="184">
        <f>SUM(S32:S35)</f>
        <v>20</v>
      </c>
      <c r="V32" s="48">
        <f>COUNTIF($E32:$R32,0)+COUNTIF($E33:$R33,0)+COUNTIF($E34:$R34,0)+COUNTIF($E35:$R35,0)</f>
        <v>18</v>
      </c>
      <c r="W32" s="48">
        <f>COUNTIF($E32:$R32,1)+COUNTIF($E33:$R33,1)+COUNTIF($E34:$R34,1)+COUNTIF($E35:$R35,1)</f>
        <v>5</v>
      </c>
      <c r="X32" s="48">
        <f>COUNTIF($E32:$R32,2)+COUNTIF($E33:$R33,2)+COUNTIF($E34:$R34,2)+COUNTIF($E35:$R35,2)</f>
        <v>6</v>
      </c>
      <c r="Y32" s="48">
        <f>COUNTIF($E32:$R32,3)+COUNTIF($E33:$R33,3)+COUNTIF($E34:$R34,3)+COUNTIF($E35:$R35,3)</f>
        <v>1</v>
      </c>
      <c r="Z32" s="48">
        <f>COUNTIF($E32:$R32,5)+COUNTIF($E33:$R33,5)+COUNTIF($E34:$R34,5)+COUNTIF($E35:$R35,5)</f>
        <v>0</v>
      </c>
      <c r="AA32" s="49">
        <f>COUNTIF($E32:$R32,"5*")+COUNTIF($E33:$R33,"5*")+COUNTIF($E34:$R34,"5*")</f>
        <v>0</v>
      </c>
      <c r="AB32" s="50">
        <f>COUNTIF($E32:$R32,20)+COUNTIF($E33:$R33,20)+COUNTIF($E34:$R34,20)</f>
        <v>0</v>
      </c>
    </row>
    <row r="33" spans="1:28" ht="15.75" thickBot="1" x14ac:dyDescent="0.3">
      <c r="A33" s="149">
        <v>157</v>
      </c>
      <c r="B33" s="108" t="s">
        <v>25</v>
      </c>
      <c r="C33" s="109" t="s">
        <v>147</v>
      </c>
      <c r="D33" s="91" t="s">
        <v>21</v>
      </c>
      <c r="E33" s="71">
        <v>0</v>
      </c>
      <c r="F33" s="71">
        <v>0</v>
      </c>
      <c r="G33" s="71">
        <v>2</v>
      </c>
      <c r="H33" s="71">
        <v>0</v>
      </c>
      <c r="I33" s="71">
        <v>1</v>
      </c>
      <c r="J33" s="71">
        <v>0</v>
      </c>
      <c r="K33" s="71">
        <v>0</v>
      </c>
      <c r="L33" s="71">
        <v>1</v>
      </c>
      <c r="M33" s="71">
        <v>2</v>
      </c>
      <c r="N33" s="71">
        <v>0</v>
      </c>
      <c r="O33" s="51"/>
      <c r="P33" s="51"/>
      <c r="Q33" s="51"/>
      <c r="R33" s="51"/>
      <c r="S33" s="52">
        <f t="shared" si="0"/>
        <v>6</v>
      </c>
      <c r="T33" s="262"/>
      <c r="U33" s="185"/>
      <c r="V33" s="54"/>
      <c r="W33" s="54"/>
      <c r="X33" s="54"/>
      <c r="Y33" s="54"/>
      <c r="Z33" s="54"/>
      <c r="AA33" s="55"/>
      <c r="AB33" s="56"/>
    </row>
    <row r="34" spans="1:28" ht="18.75" thickBot="1" x14ac:dyDescent="0.3">
      <c r="A34" s="150"/>
      <c r="B34" s="89"/>
      <c r="C34" s="90"/>
      <c r="D34" s="91"/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1</v>
      </c>
      <c r="K34" s="71">
        <v>0</v>
      </c>
      <c r="L34" s="71">
        <v>0</v>
      </c>
      <c r="M34" s="71">
        <v>3</v>
      </c>
      <c r="N34" s="71">
        <v>0</v>
      </c>
      <c r="O34" s="73"/>
      <c r="P34" s="73"/>
      <c r="Q34" s="73"/>
      <c r="R34" s="73"/>
      <c r="S34" s="74">
        <f t="shared" si="0"/>
        <v>4</v>
      </c>
      <c r="T34" s="262"/>
      <c r="U34" s="186">
        <v>0.50763888888888886</v>
      </c>
      <c r="V34" s="37" t="s">
        <v>3</v>
      </c>
      <c r="W34" s="38"/>
      <c r="X34" s="38"/>
      <c r="Y34" s="39"/>
      <c r="Z34" s="39"/>
      <c r="AA34" s="40"/>
      <c r="AB34" s="41" t="str">
        <f>TEXT( (U35-U34+0.00000000000001),"[hh].mm.ss")</f>
        <v>05.16.00</v>
      </c>
    </row>
    <row r="35" spans="1:28" ht="18.75" thickBot="1" x14ac:dyDescent="0.3">
      <c r="A35" s="151"/>
      <c r="B35" s="92"/>
      <c r="C35" s="93"/>
      <c r="D35" s="94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70" t="str">
        <f t="shared" si="0"/>
        <v/>
      </c>
      <c r="T35" s="263"/>
      <c r="U35" s="186">
        <v>0.7270833333333333</v>
      </c>
      <c r="V35" s="42" t="s">
        <v>11</v>
      </c>
      <c r="W35" s="43"/>
      <c r="X35" s="43"/>
      <c r="Y35" s="44"/>
      <c r="Z35" s="45"/>
      <c r="AA35" s="46"/>
      <c r="AB35" s="47" t="str">
        <f>TEXT(IF($E33="","",(IF($E34="",S33/(15-(COUNTIF($E33:$R33,""))),(IF($E35="",(S33+S34)/(30-(COUNTIF($E33:$R33,"")+COUNTIF($E34:$R34,""))), (S33+S34+S35)/(45-(COUNTIF($E33:$R33,"")+COUNTIF($E34:$R34,"")+COUNTIF($E35:$R35,"")))))))),"0,00")</f>
        <v>0,45</v>
      </c>
    </row>
    <row r="36" spans="1:28" ht="15.75" thickBot="1" x14ac:dyDescent="0.3">
      <c r="A36" s="148"/>
      <c r="B36" s="86"/>
      <c r="C36" s="87"/>
      <c r="D36" s="88"/>
      <c r="E36" s="71">
        <v>0</v>
      </c>
      <c r="F36" s="71">
        <v>1</v>
      </c>
      <c r="G36" s="71">
        <v>3</v>
      </c>
      <c r="H36" s="71">
        <v>5</v>
      </c>
      <c r="I36" s="71">
        <v>0</v>
      </c>
      <c r="J36" s="71">
        <v>5</v>
      </c>
      <c r="K36" s="71">
        <v>0</v>
      </c>
      <c r="L36" s="71">
        <v>3</v>
      </c>
      <c r="M36" s="71">
        <v>1</v>
      </c>
      <c r="N36" s="71">
        <v>5</v>
      </c>
      <c r="O36" s="57"/>
      <c r="P36" s="57"/>
      <c r="Q36" s="57"/>
      <c r="R36" s="57"/>
      <c r="S36" s="58">
        <f t="shared" si="0"/>
        <v>23</v>
      </c>
      <c r="T36" s="261">
        <v>19</v>
      </c>
      <c r="U36" s="184">
        <f>SUM(S36:S39)</f>
        <v>49</v>
      </c>
      <c r="V36" s="48">
        <f>COUNTIF($E36:$R36,0)+COUNTIF($E37:$R37,0)+COUNTIF($E38:$R38,0)+COUNTIF($E39:$R39,0)</f>
        <v>11</v>
      </c>
      <c r="W36" s="48">
        <f>COUNTIF($E36:$R36,1)+COUNTIF($E37:$R37,1)+COUNTIF($E38:$R38,1)+COUNTIF($E39:$R39,1)</f>
        <v>7</v>
      </c>
      <c r="X36" s="48">
        <f>COUNTIF($E36:$R36,2)+COUNTIF($E37:$R37,2)+COUNTIF($E38:$R38,2)+COUNTIF($E39:$R39,2)</f>
        <v>4</v>
      </c>
      <c r="Y36" s="48">
        <f>COUNTIF($E36:$R36,3)+COUNTIF($E37:$R37,3)+COUNTIF($E38:$R38,3)+COUNTIF($E39:$R39,3)</f>
        <v>3</v>
      </c>
      <c r="Z36" s="48">
        <f>COUNTIF($E36:$R36,5)+COUNTIF($E37:$R37,5)+COUNTIF($E38:$R38,5)+COUNTIF($E39:$R39,5)</f>
        <v>5</v>
      </c>
      <c r="AA36" s="49">
        <f>COUNTIF($E36:$R36,"5*")+COUNTIF($E37:$R37,"5*")+COUNTIF($E38:$R38,"5*")</f>
        <v>0</v>
      </c>
      <c r="AB36" s="50">
        <f>COUNTIF($E36:$R36,20)+COUNTIF($E37:$R37,20)+COUNTIF($E38:$R38,20)</f>
        <v>0</v>
      </c>
    </row>
    <row r="37" spans="1:28" ht="15.75" thickBot="1" x14ac:dyDescent="0.3">
      <c r="A37" s="149">
        <v>158</v>
      </c>
      <c r="B37" s="108" t="s">
        <v>132</v>
      </c>
      <c r="C37" s="109" t="s">
        <v>148</v>
      </c>
      <c r="D37" s="91" t="s">
        <v>68</v>
      </c>
      <c r="E37" s="71">
        <v>0</v>
      </c>
      <c r="F37" s="71">
        <v>1</v>
      </c>
      <c r="G37" s="71">
        <v>5</v>
      </c>
      <c r="H37" s="71">
        <v>1</v>
      </c>
      <c r="I37" s="71">
        <v>2</v>
      </c>
      <c r="J37" s="71">
        <v>0</v>
      </c>
      <c r="K37" s="71">
        <v>0</v>
      </c>
      <c r="L37" s="71">
        <v>2</v>
      </c>
      <c r="M37" s="71">
        <v>0</v>
      </c>
      <c r="N37" s="71">
        <v>0</v>
      </c>
      <c r="O37" s="51"/>
      <c r="P37" s="51"/>
      <c r="Q37" s="51"/>
      <c r="R37" s="51"/>
      <c r="S37" s="52">
        <f t="shared" si="0"/>
        <v>11</v>
      </c>
      <c r="T37" s="262"/>
      <c r="U37" s="185"/>
      <c r="V37" s="54"/>
      <c r="W37" s="54"/>
      <c r="X37" s="54"/>
      <c r="Y37" s="54"/>
      <c r="Z37" s="54"/>
      <c r="AA37" s="55"/>
      <c r="AB37" s="56"/>
    </row>
    <row r="38" spans="1:28" ht="18.75" thickBot="1" x14ac:dyDescent="0.3">
      <c r="A38" s="150"/>
      <c r="B38" s="89"/>
      <c r="C38" s="90"/>
      <c r="D38" s="91"/>
      <c r="E38" s="71">
        <v>1</v>
      </c>
      <c r="F38" s="71">
        <v>2</v>
      </c>
      <c r="G38" s="71">
        <v>5</v>
      </c>
      <c r="H38" s="71">
        <v>0</v>
      </c>
      <c r="I38" s="71">
        <v>0</v>
      </c>
      <c r="J38" s="71">
        <v>1</v>
      </c>
      <c r="K38" s="71">
        <v>0</v>
      </c>
      <c r="L38" s="71">
        <v>2</v>
      </c>
      <c r="M38" s="71">
        <v>1</v>
      </c>
      <c r="N38" s="71">
        <v>3</v>
      </c>
      <c r="O38" s="73"/>
      <c r="P38" s="73"/>
      <c r="Q38" s="73"/>
      <c r="R38" s="73"/>
      <c r="S38" s="74">
        <f t="shared" si="0"/>
        <v>15</v>
      </c>
      <c r="T38" s="262"/>
      <c r="U38" s="186">
        <v>0.5083333333333333</v>
      </c>
      <c r="V38" s="37" t="s">
        <v>3</v>
      </c>
      <c r="W38" s="38"/>
      <c r="X38" s="38"/>
      <c r="Y38" s="39"/>
      <c r="Z38" s="39"/>
      <c r="AA38" s="40"/>
      <c r="AB38" s="41" t="str">
        <f>TEXT( (U39-U38+0.00000000000001),"[hh].mm.ss")</f>
        <v>06.01.00</v>
      </c>
    </row>
    <row r="39" spans="1:28" ht="18.75" thickBot="1" x14ac:dyDescent="0.3">
      <c r="A39" s="151"/>
      <c r="B39" s="92"/>
      <c r="C39" s="93"/>
      <c r="D39" s="94"/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70" t="str">
        <f t="shared" si="0"/>
        <v/>
      </c>
      <c r="T39" s="263"/>
      <c r="U39" s="186">
        <v>0.75902777777777775</v>
      </c>
      <c r="V39" s="42" t="s">
        <v>11</v>
      </c>
      <c r="W39" s="43"/>
      <c r="X39" s="43"/>
      <c r="Y39" s="44"/>
      <c r="Z39" s="45"/>
      <c r="AA39" s="46"/>
      <c r="AB39" s="47" t="str">
        <f>TEXT(IF($E37="","",(IF($E38="",S37/(15-(COUNTIF($E37:$R37,""))),(IF($E39="",(S37+S38)/(30-(COUNTIF($E37:$R37,"")+COUNTIF($E38:$R38,""))), (S37+S38+S39)/(45-(COUNTIF($E37:$R37,"")+COUNTIF($E38:$R38,"")+COUNTIF($E39:$R39,"")))))))),"0,00")</f>
        <v>1,18</v>
      </c>
    </row>
    <row r="40" spans="1:28" ht="15.75" thickBot="1" x14ac:dyDescent="0.3">
      <c r="A40" s="148"/>
      <c r="B40" s="86"/>
      <c r="C40" s="87"/>
      <c r="D40" s="88"/>
      <c r="E40" s="71">
        <v>0</v>
      </c>
      <c r="F40" s="71">
        <v>0</v>
      </c>
      <c r="G40" s="71">
        <v>3</v>
      </c>
      <c r="H40" s="71">
        <v>0</v>
      </c>
      <c r="I40" s="71">
        <v>0</v>
      </c>
      <c r="J40" s="71">
        <v>1</v>
      </c>
      <c r="K40" s="71">
        <v>0</v>
      </c>
      <c r="L40" s="71">
        <v>0</v>
      </c>
      <c r="M40" s="71">
        <v>3</v>
      </c>
      <c r="N40" s="71">
        <v>0</v>
      </c>
      <c r="O40" s="57"/>
      <c r="P40" s="57"/>
      <c r="Q40" s="57"/>
      <c r="R40" s="57"/>
      <c r="S40" s="58">
        <f t="shared" ref="S40:S71" si="1">IF(E40="","",SUM(E40:R40)+(COUNTIF(E40:R40,"5*")*5))</f>
        <v>7</v>
      </c>
      <c r="T40" s="261">
        <v>3</v>
      </c>
      <c r="U40" s="184">
        <f>SUM(S40:S43)</f>
        <v>9</v>
      </c>
      <c r="V40" s="48">
        <f>COUNTIF($E40:$R40,0)+COUNTIF($E41:$R41,0)+COUNTIF($E42:$R42,0)+COUNTIF($E43:$R43,0)</f>
        <v>25</v>
      </c>
      <c r="W40" s="48">
        <f>COUNTIF($E40:$R40,1)+COUNTIF($E41:$R41,1)+COUNTIF($E42:$R42,1)+COUNTIF($E43:$R43,1)</f>
        <v>3</v>
      </c>
      <c r="X40" s="48">
        <f>COUNTIF($E40:$R40,2)+COUNTIF($E41:$R41,2)+COUNTIF($E42:$R42,2)+COUNTIF($E43:$R43,2)</f>
        <v>0</v>
      </c>
      <c r="Y40" s="48">
        <f>COUNTIF($E40:$R40,3)+COUNTIF($E41:$R41,3)+COUNTIF($E42:$R42,3)+COUNTIF($E43:$R43,3)</f>
        <v>2</v>
      </c>
      <c r="Z40" s="48">
        <f>COUNTIF($E40:$R40,5)+COUNTIF($E41:$R41,5)+COUNTIF($E42:$R42,5)+COUNTIF($E43:$R43,5)</f>
        <v>0</v>
      </c>
      <c r="AA40" s="49">
        <f>COUNTIF($E40:$R40,"5*")+COUNTIF($E41:$R41,"5*")+COUNTIF($E42:$R42,"5*")</f>
        <v>0</v>
      </c>
      <c r="AB40" s="50">
        <f>COUNTIF($E40:$R40,20)+COUNTIF($E41:$R41,20)+COUNTIF($E42:$R42,20)</f>
        <v>0</v>
      </c>
    </row>
    <row r="41" spans="1:28" ht="15.75" thickBot="1" x14ac:dyDescent="0.3">
      <c r="A41" s="149">
        <v>159</v>
      </c>
      <c r="B41" s="108" t="s">
        <v>149</v>
      </c>
      <c r="C41" s="109" t="s">
        <v>150</v>
      </c>
      <c r="D41" s="91" t="s">
        <v>68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1</v>
      </c>
      <c r="M41" s="71">
        <v>0</v>
      </c>
      <c r="N41" s="71">
        <v>0</v>
      </c>
      <c r="O41" s="51"/>
      <c r="P41" s="51"/>
      <c r="Q41" s="51"/>
      <c r="R41" s="51"/>
      <c r="S41" s="52">
        <f t="shared" si="1"/>
        <v>1</v>
      </c>
      <c r="T41" s="262"/>
      <c r="U41" s="185"/>
      <c r="V41" s="54"/>
      <c r="W41" s="54"/>
      <c r="X41" s="54"/>
      <c r="Y41" s="54"/>
      <c r="Z41" s="54"/>
      <c r="AA41" s="55"/>
      <c r="AB41" s="56"/>
    </row>
    <row r="42" spans="1:28" ht="18.75" thickBot="1" x14ac:dyDescent="0.3">
      <c r="A42" s="150"/>
      <c r="B42" s="89"/>
      <c r="C42" s="90"/>
      <c r="D42" s="91"/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1</v>
      </c>
      <c r="K42" s="71">
        <v>0</v>
      </c>
      <c r="L42" s="71">
        <v>0</v>
      </c>
      <c r="M42" s="71">
        <v>0</v>
      </c>
      <c r="N42" s="71">
        <v>0</v>
      </c>
      <c r="O42" s="73"/>
      <c r="P42" s="73"/>
      <c r="Q42" s="73"/>
      <c r="R42" s="73"/>
      <c r="S42" s="74">
        <f t="shared" si="1"/>
        <v>1</v>
      </c>
      <c r="T42" s="262"/>
      <c r="U42" s="186">
        <v>0.50902777777777775</v>
      </c>
      <c r="V42" s="37" t="s">
        <v>3</v>
      </c>
      <c r="W42" s="38"/>
      <c r="X42" s="38"/>
      <c r="Y42" s="39"/>
      <c r="Z42" s="39"/>
      <c r="AA42" s="40"/>
      <c r="AB42" s="41" t="str">
        <f>TEXT( (U43-U42+0.00000000000001),"[hh].mm.ss")</f>
        <v>05.53.00</v>
      </c>
    </row>
    <row r="43" spans="1:28" ht="18.75" thickBot="1" x14ac:dyDescent="0.3">
      <c r="A43" s="151"/>
      <c r="B43" s="92"/>
      <c r="C43" s="93"/>
      <c r="D43" s="94"/>
      <c r="E43" s="68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70" t="str">
        <f t="shared" si="1"/>
        <v/>
      </c>
      <c r="T43" s="263"/>
      <c r="U43" s="186">
        <v>0.75416666666666676</v>
      </c>
      <c r="V43" s="42" t="s">
        <v>11</v>
      </c>
      <c r="W43" s="43"/>
      <c r="X43" s="43"/>
      <c r="Y43" s="44"/>
      <c r="Z43" s="45"/>
      <c r="AA43" s="46"/>
      <c r="AB43" s="47" t="str">
        <f>TEXT(IF($E41="","",(IF($E42="",S41/(15-(COUNTIF($E41:$R41,""))),(IF($E43="",(S41+S42)/(30-(COUNTIF($E41:$R41,"")+COUNTIF($E42:$R42,""))), (S41+S42+S43)/(45-(COUNTIF($E41:$R41,"")+COUNTIF($E42:$R42,"")+COUNTIF($E43:$R43,"")))))))),"0,00")</f>
        <v>0,09</v>
      </c>
    </row>
    <row r="44" spans="1:28" ht="15.75" thickBot="1" x14ac:dyDescent="0.3">
      <c r="A44" s="148"/>
      <c r="B44" s="86"/>
      <c r="C44" s="87"/>
      <c r="D44" s="88"/>
      <c r="E44" s="71">
        <v>0</v>
      </c>
      <c r="F44" s="71">
        <v>1</v>
      </c>
      <c r="G44" s="71">
        <v>2</v>
      </c>
      <c r="H44" s="71">
        <v>0</v>
      </c>
      <c r="I44" s="152">
        <v>0</v>
      </c>
      <c r="J44" s="152">
        <v>1</v>
      </c>
      <c r="K44" s="71">
        <v>0</v>
      </c>
      <c r="L44" s="71">
        <v>2</v>
      </c>
      <c r="M44" s="71">
        <v>0</v>
      </c>
      <c r="N44" s="71">
        <v>0</v>
      </c>
      <c r="O44" s="57"/>
      <c r="P44" s="57"/>
      <c r="Q44" s="57"/>
      <c r="R44" s="57"/>
      <c r="S44" s="58">
        <f t="shared" si="1"/>
        <v>6</v>
      </c>
      <c r="T44" s="261">
        <v>7</v>
      </c>
      <c r="U44" s="184">
        <f>SUM(S44:S47)</f>
        <v>16</v>
      </c>
      <c r="V44" s="48">
        <f>COUNTIF($E44:$R44,0)+COUNTIF($E45:$R45,0)+COUNTIF($E46:$R46,0)+COUNTIF($E47:$R47,0)</f>
        <v>17</v>
      </c>
      <c r="W44" s="48">
        <f>COUNTIF($E44:$R44,1)+COUNTIF($E45:$R45,1)+COUNTIF($E46:$R46,1)+COUNTIF($E47:$R47,1)</f>
        <v>10</v>
      </c>
      <c r="X44" s="48">
        <f>COUNTIF($E44:$R44,2)+COUNTIF($E45:$R45,2)+COUNTIF($E46:$R46,2)+COUNTIF($E47:$R47,2)</f>
        <v>3</v>
      </c>
      <c r="Y44" s="48">
        <f>COUNTIF($E44:$R44,3)+COUNTIF($E45:$R45,3)+COUNTIF($E46:$R46,3)+COUNTIF($E47:$R47,3)</f>
        <v>0</v>
      </c>
      <c r="Z44" s="48">
        <f>COUNTIF($E44:$R44,5)+COUNTIF($E45:$R45,5)+COUNTIF($E46:$R46,5)+COUNTIF($E47:$R47,5)</f>
        <v>0</v>
      </c>
      <c r="AA44" s="49">
        <f>COUNTIF($E44:$R44,"5*")+COUNTIF($E45:$R45,"5*")+COUNTIF($E46:$R46,"5*")</f>
        <v>0</v>
      </c>
      <c r="AB44" s="50">
        <f>COUNTIF($E44:$R44,20)+COUNTIF($E45:$R45,20)+COUNTIF($E46:$R46,20)</f>
        <v>0</v>
      </c>
    </row>
    <row r="45" spans="1:28" ht="15.75" thickBot="1" x14ac:dyDescent="0.3">
      <c r="A45" s="149">
        <v>161</v>
      </c>
      <c r="B45" s="108" t="s">
        <v>124</v>
      </c>
      <c r="C45" s="109" t="s">
        <v>151</v>
      </c>
      <c r="D45" s="91" t="s">
        <v>68</v>
      </c>
      <c r="E45" s="71">
        <v>0</v>
      </c>
      <c r="F45" s="71">
        <v>0</v>
      </c>
      <c r="G45" s="71">
        <v>1</v>
      </c>
      <c r="H45" s="71">
        <v>0</v>
      </c>
      <c r="I45" s="71">
        <v>0</v>
      </c>
      <c r="J45" s="71">
        <v>1</v>
      </c>
      <c r="K45" s="71">
        <v>0</v>
      </c>
      <c r="L45" s="71">
        <v>0</v>
      </c>
      <c r="M45" s="71">
        <v>1</v>
      </c>
      <c r="N45" s="71">
        <v>1</v>
      </c>
      <c r="O45" s="51"/>
      <c r="P45" s="51"/>
      <c r="Q45" s="51"/>
      <c r="R45" s="51"/>
      <c r="S45" s="52">
        <f t="shared" si="1"/>
        <v>4</v>
      </c>
      <c r="T45" s="262"/>
      <c r="U45" s="185"/>
      <c r="V45" s="54"/>
      <c r="W45" s="54"/>
      <c r="X45" s="54"/>
      <c r="Y45" s="54"/>
      <c r="Z45" s="54"/>
      <c r="AA45" s="55"/>
      <c r="AB45" s="56"/>
    </row>
    <row r="46" spans="1:28" ht="18.75" thickBot="1" x14ac:dyDescent="0.3">
      <c r="A46" s="150"/>
      <c r="B46" s="89"/>
      <c r="C46" s="90"/>
      <c r="D46" s="91"/>
      <c r="E46" s="71">
        <v>0</v>
      </c>
      <c r="F46" s="71">
        <v>1</v>
      </c>
      <c r="G46" s="71">
        <v>1</v>
      </c>
      <c r="H46" s="71">
        <v>0</v>
      </c>
      <c r="I46" s="71">
        <v>0</v>
      </c>
      <c r="J46" s="71">
        <v>1</v>
      </c>
      <c r="K46" s="71">
        <v>0</v>
      </c>
      <c r="L46" s="71">
        <v>0</v>
      </c>
      <c r="M46" s="71">
        <v>2</v>
      </c>
      <c r="N46" s="71">
        <v>1</v>
      </c>
      <c r="O46" s="73"/>
      <c r="P46" s="73"/>
      <c r="Q46" s="73"/>
      <c r="R46" s="73"/>
      <c r="S46" s="74">
        <f t="shared" si="1"/>
        <v>6</v>
      </c>
      <c r="T46" s="262"/>
      <c r="U46" s="186">
        <v>0.50972222222222219</v>
      </c>
      <c r="V46" s="37" t="s">
        <v>3</v>
      </c>
      <c r="W46" s="38"/>
      <c r="X46" s="38"/>
      <c r="Y46" s="39"/>
      <c r="Z46" s="39"/>
      <c r="AA46" s="40"/>
      <c r="AB46" s="41" t="str">
        <f>TEXT( (U47-U46+0.00000000000001),"[hh].mm.ss")</f>
        <v>05.59.00</v>
      </c>
    </row>
    <row r="47" spans="1:28" ht="18.75" thickBot="1" x14ac:dyDescent="0.3">
      <c r="A47" s="151"/>
      <c r="B47" s="92"/>
      <c r="C47" s="93"/>
      <c r="D47" s="94"/>
      <c r="E47" s="68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70" t="str">
        <f t="shared" si="1"/>
        <v/>
      </c>
      <c r="T47" s="263"/>
      <c r="U47" s="186">
        <v>0.75902777777777775</v>
      </c>
      <c r="V47" s="42" t="s">
        <v>11</v>
      </c>
      <c r="W47" s="43"/>
      <c r="X47" s="43"/>
      <c r="Y47" s="44"/>
      <c r="Z47" s="45"/>
      <c r="AA47" s="46"/>
      <c r="AB47" s="47" t="str">
        <f>TEXT(IF($E45="","",(IF($E46="",S45/(15-(COUNTIF($E45:$R45,""))),(IF($E47="",(S45+S46)/(30-(COUNTIF($E45:$R45,"")+COUNTIF($E46:$R46,""))), (S45+S46+S47)/(45-(COUNTIF($E45:$R45,"")+COUNTIF($E46:$R46,"")+COUNTIF($E47:$R47,"")))))))),"0,00")</f>
        <v>0,45</v>
      </c>
    </row>
    <row r="48" spans="1:28" ht="15.75" thickBot="1" x14ac:dyDescent="0.3">
      <c r="A48" s="148"/>
      <c r="B48" s="86"/>
      <c r="C48" s="87"/>
      <c r="D48" s="88"/>
      <c r="E48" s="71">
        <v>1</v>
      </c>
      <c r="F48" s="71">
        <v>0</v>
      </c>
      <c r="G48" s="71">
        <v>2</v>
      </c>
      <c r="H48" s="71">
        <v>0</v>
      </c>
      <c r="I48" s="71">
        <v>1</v>
      </c>
      <c r="J48" s="71">
        <v>1</v>
      </c>
      <c r="K48" s="71">
        <v>1</v>
      </c>
      <c r="L48" s="71">
        <v>0</v>
      </c>
      <c r="M48" s="71">
        <v>1</v>
      </c>
      <c r="N48" s="71">
        <v>0</v>
      </c>
      <c r="O48" s="57"/>
      <c r="P48" s="57"/>
      <c r="Q48" s="57"/>
      <c r="R48" s="57"/>
      <c r="S48" s="58">
        <f t="shared" si="1"/>
        <v>7</v>
      </c>
      <c r="T48" s="261">
        <v>11</v>
      </c>
      <c r="U48" s="184">
        <f>SUM(S48:S51)</f>
        <v>21</v>
      </c>
      <c r="V48" s="48">
        <f>COUNTIF($E48:$R48,0)+COUNTIF($E49:$R49,0)+COUNTIF($E50:$R50,0)+COUNTIF($E51:$R51,0)</f>
        <v>13</v>
      </c>
      <c r="W48" s="48">
        <f>COUNTIF($E48:$R48,1)+COUNTIF($E49:$R49,1)+COUNTIF($E50:$R50,1)+COUNTIF($E51:$R51,1)</f>
        <v>13</v>
      </c>
      <c r="X48" s="48">
        <f>COUNTIF($E48:$R48,2)+COUNTIF($E49:$R49,2)+COUNTIF($E50:$R50,2)+COUNTIF($E51:$R51,2)</f>
        <v>4</v>
      </c>
      <c r="Y48" s="48">
        <f>COUNTIF($E48:$R48,3)+COUNTIF($E49:$R49,3)+COUNTIF($E50:$R50,3)+COUNTIF($E51:$R51,3)</f>
        <v>0</v>
      </c>
      <c r="Z48" s="48">
        <f>COUNTIF($E48:$R48,5)+COUNTIF($E49:$R49,5)+COUNTIF($E50:$R50,5)+COUNTIF($E51:$R51,5)</f>
        <v>0</v>
      </c>
      <c r="AA48" s="49">
        <f>COUNTIF($E48:$R48,"5*")+COUNTIF($E49:$R49,"5*")+COUNTIF($E50:$R50,"5*")</f>
        <v>0</v>
      </c>
      <c r="AB48" s="50">
        <f>COUNTIF($E48:$R48,20)+COUNTIF($E49:$R49,20)+COUNTIF($E50:$R50,20)</f>
        <v>0</v>
      </c>
    </row>
    <row r="49" spans="1:28" ht="15.75" thickBot="1" x14ac:dyDescent="0.3">
      <c r="A49" s="149">
        <v>162</v>
      </c>
      <c r="B49" s="108" t="s">
        <v>152</v>
      </c>
      <c r="C49" s="109" t="s">
        <v>132</v>
      </c>
      <c r="D49" s="91" t="s">
        <v>68</v>
      </c>
      <c r="E49" s="71">
        <v>0</v>
      </c>
      <c r="F49" s="71">
        <v>1</v>
      </c>
      <c r="G49" s="71">
        <v>0</v>
      </c>
      <c r="H49" s="71">
        <v>1</v>
      </c>
      <c r="I49" s="71">
        <v>0</v>
      </c>
      <c r="J49" s="71">
        <v>1</v>
      </c>
      <c r="K49" s="71">
        <v>0</v>
      </c>
      <c r="L49" s="71">
        <v>1</v>
      </c>
      <c r="M49" s="71">
        <v>0</v>
      </c>
      <c r="N49" s="71">
        <v>1</v>
      </c>
      <c r="O49" s="51"/>
      <c r="P49" s="51"/>
      <c r="Q49" s="51"/>
      <c r="R49" s="51"/>
      <c r="S49" s="52">
        <f t="shared" si="1"/>
        <v>5</v>
      </c>
      <c r="T49" s="262"/>
      <c r="U49" s="185"/>
      <c r="V49" s="54"/>
      <c r="W49" s="54"/>
      <c r="X49" s="54"/>
      <c r="Y49" s="54"/>
      <c r="Z49" s="54"/>
      <c r="AA49" s="55"/>
      <c r="AB49" s="56"/>
    </row>
    <row r="50" spans="1:28" ht="18.75" thickBot="1" x14ac:dyDescent="0.3">
      <c r="A50" s="150"/>
      <c r="B50" s="89"/>
      <c r="C50" s="90"/>
      <c r="D50" s="91"/>
      <c r="E50" s="71">
        <v>0</v>
      </c>
      <c r="F50" s="71">
        <v>1</v>
      </c>
      <c r="G50" s="71">
        <v>2</v>
      </c>
      <c r="H50" s="71">
        <v>0</v>
      </c>
      <c r="I50" s="71">
        <v>0</v>
      </c>
      <c r="J50" s="71">
        <v>2</v>
      </c>
      <c r="K50" s="71">
        <v>2</v>
      </c>
      <c r="L50" s="71">
        <v>1</v>
      </c>
      <c r="M50" s="71">
        <v>1</v>
      </c>
      <c r="N50" s="71">
        <v>0</v>
      </c>
      <c r="O50" s="73"/>
      <c r="P50" s="73"/>
      <c r="Q50" s="73"/>
      <c r="R50" s="73"/>
      <c r="S50" s="74">
        <f t="shared" si="1"/>
        <v>9</v>
      </c>
      <c r="T50" s="262"/>
      <c r="U50" s="186">
        <v>0.51041666666666663</v>
      </c>
      <c r="V50" s="37" t="s">
        <v>3</v>
      </c>
      <c r="W50" s="38"/>
      <c r="X50" s="38"/>
      <c r="Y50" s="39"/>
      <c r="Z50" s="39"/>
      <c r="AA50" s="40"/>
      <c r="AB50" s="41" t="str">
        <f>TEXT( (U51-U50+0.00000000000001),"[hh].mm.ss")</f>
        <v>06.00.00</v>
      </c>
    </row>
    <row r="51" spans="1:28" ht="18.75" thickBot="1" x14ac:dyDescent="0.3">
      <c r="A51" s="151"/>
      <c r="B51" s="92"/>
      <c r="C51" s="93"/>
      <c r="D51" s="94"/>
      <c r="E51" s="68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70" t="str">
        <f t="shared" si="1"/>
        <v/>
      </c>
      <c r="T51" s="263"/>
      <c r="U51" s="186">
        <v>0.76041666666666663</v>
      </c>
      <c r="V51" s="42" t="s">
        <v>11</v>
      </c>
      <c r="W51" s="43"/>
      <c r="X51" s="43"/>
      <c r="Y51" s="44"/>
      <c r="Z51" s="45"/>
      <c r="AA51" s="46"/>
      <c r="AB51" s="47" t="str">
        <f>TEXT(IF($E49="","",(IF($E50="",S49/(15-(COUNTIF($E49:$R49,""))),(IF($E51="",(S49+S50)/(30-(COUNTIF($E49:$R49,"")+COUNTIF($E50:$R50,""))), (S49+S50+S51)/(45-(COUNTIF($E49:$R49,"")+COUNTIF($E50:$R50,"")+COUNTIF($E51:$R51,"")))))))),"0,00")</f>
        <v>0,64</v>
      </c>
    </row>
    <row r="52" spans="1:28" ht="14.45" customHeight="1" thickBot="1" x14ac:dyDescent="0.3">
      <c r="A52" s="148"/>
      <c r="B52" s="86"/>
      <c r="C52" s="87"/>
      <c r="D52" s="88"/>
      <c r="E52" s="71">
        <v>0</v>
      </c>
      <c r="F52" s="71">
        <v>1</v>
      </c>
      <c r="G52" s="71">
        <v>2</v>
      </c>
      <c r="H52" s="71">
        <v>0</v>
      </c>
      <c r="I52" s="71">
        <v>0</v>
      </c>
      <c r="J52" s="71">
        <v>1</v>
      </c>
      <c r="K52" s="71">
        <v>2</v>
      </c>
      <c r="L52" s="71">
        <v>0</v>
      </c>
      <c r="M52" s="71">
        <v>0</v>
      </c>
      <c r="N52" s="71">
        <v>5</v>
      </c>
      <c r="O52" s="57"/>
      <c r="P52" s="57"/>
      <c r="Q52" s="57"/>
      <c r="R52" s="57"/>
      <c r="S52" s="58">
        <f t="shared" si="1"/>
        <v>11</v>
      </c>
      <c r="T52" s="261">
        <v>12</v>
      </c>
      <c r="U52" s="184">
        <f>SUM(S52:S55)</f>
        <v>22</v>
      </c>
      <c r="V52" s="48">
        <f>COUNTIF($E52:$R52,0)+COUNTIF($E53:$R53,0)+COUNTIF($E54:$R54,0)+COUNTIF($E55:$R55,0)</f>
        <v>18</v>
      </c>
      <c r="W52" s="48">
        <f>COUNTIF($E52:$R52,1)+COUNTIF($E53:$R53,1)+COUNTIF($E54:$R54,1)+COUNTIF($E55:$R55,1)</f>
        <v>8</v>
      </c>
      <c r="X52" s="48">
        <f>COUNTIF($E52:$R52,2)+COUNTIF($E53:$R53,2)+COUNTIF($E54:$R54,2)+COUNTIF($E55:$R55,2)</f>
        <v>2</v>
      </c>
      <c r="Y52" s="48">
        <f>COUNTIF($E52:$R52,3)+COUNTIF($E53:$R53,3)+COUNTIF($E54:$R54,3)+COUNTIF($E55:$R55,3)</f>
        <v>0</v>
      </c>
      <c r="Z52" s="48">
        <f>COUNTIF($E52:$R52,5)+COUNTIF($E53:$R53,5)+COUNTIF($E54:$R54,5)+COUNTIF($E55:$R55,5)</f>
        <v>2</v>
      </c>
      <c r="AA52" s="49">
        <f>COUNTIF($E52:$R52,"5*")+COUNTIF($E53:$R53,"5*")+COUNTIF($E54:$R54,"5*")</f>
        <v>0</v>
      </c>
      <c r="AB52" s="50">
        <f>COUNTIF($E52:$R52,20)+COUNTIF($E53:$R53,20)+COUNTIF($E54:$R54,20)</f>
        <v>0</v>
      </c>
    </row>
    <row r="53" spans="1:28" ht="14.45" customHeight="1" thickBot="1" x14ac:dyDescent="0.3">
      <c r="A53" s="149">
        <v>163</v>
      </c>
      <c r="B53" s="108" t="s">
        <v>37</v>
      </c>
      <c r="C53" s="109" t="s">
        <v>126</v>
      </c>
      <c r="D53" s="91" t="s">
        <v>68</v>
      </c>
      <c r="E53" s="71">
        <v>0</v>
      </c>
      <c r="F53" s="71">
        <v>0</v>
      </c>
      <c r="G53" s="71">
        <v>1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1"/>
      <c r="P53" s="51"/>
      <c r="Q53" s="51"/>
      <c r="R53" s="51"/>
      <c r="S53" s="52">
        <f t="shared" si="1"/>
        <v>1</v>
      </c>
      <c r="T53" s="262"/>
      <c r="U53" s="185"/>
      <c r="V53" s="54"/>
      <c r="W53" s="54"/>
      <c r="X53" s="54"/>
      <c r="Y53" s="54"/>
      <c r="Z53" s="54"/>
      <c r="AA53" s="55"/>
      <c r="AB53" s="56"/>
    </row>
    <row r="54" spans="1:28" ht="16.149999999999999" customHeight="1" thickBot="1" x14ac:dyDescent="0.3">
      <c r="A54" s="150"/>
      <c r="B54" s="89"/>
      <c r="C54" s="90"/>
      <c r="D54" s="91"/>
      <c r="E54" s="71">
        <v>0</v>
      </c>
      <c r="F54" s="71">
        <v>0</v>
      </c>
      <c r="G54" s="71">
        <v>1</v>
      </c>
      <c r="H54" s="71">
        <v>1</v>
      </c>
      <c r="I54" s="71">
        <v>1</v>
      </c>
      <c r="J54" s="71">
        <v>5</v>
      </c>
      <c r="K54" s="71">
        <v>0</v>
      </c>
      <c r="L54" s="71">
        <v>1</v>
      </c>
      <c r="M54" s="71">
        <v>1</v>
      </c>
      <c r="N54" s="71">
        <v>0</v>
      </c>
      <c r="O54" s="73"/>
      <c r="P54" s="73"/>
      <c r="Q54" s="73"/>
      <c r="R54" s="73"/>
      <c r="S54" s="74">
        <f t="shared" si="1"/>
        <v>10</v>
      </c>
      <c r="T54" s="262"/>
      <c r="U54" s="186">
        <v>0.51111111111111118</v>
      </c>
      <c r="V54" s="37" t="s">
        <v>3</v>
      </c>
      <c r="W54" s="38"/>
      <c r="X54" s="38"/>
      <c r="Y54" s="39"/>
      <c r="Z54" s="39"/>
      <c r="AA54" s="40"/>
      <c r="AB54" s="41" t="str">
        <f>TEXT( (U55-U54+0.00000000000001),"[hh].mm.ss")</f>
        <v>05.59.00</v>
      </c>
    </row>
    <row r="55" spans="1:28" ht="16.149999999999999" customHeight="1" thickBot="1" x14ac:dyDescent="0.3">
      <c r="A55" s="151"/>
      <c r="B55" s="92"/>
      <c r="C55" s="93"/>
      <c r="D55" s="94"/>
      <c r="E55" s="68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70" t="str">
        <f t="shared" si="1"/>
        <v/>
      </c>
      <c r="T55" s="263"/>
      <c r="U55" s="186">
        <v>0.76041666666666663</v>
      </c>
      <c r="V55" s="42" t="s">
        <v>11</v>
      </c>
      <c r="W55" s="43"/>
      <c r="X55" s="43"/>
      <c r="Y55" s="44"/>
      <c r="Z55" s="45"/>
      <c r="AA55" s="46"/>
      <c r="AB55" s="47" t="str">
        <f>TEXT(IF($E53="","",(IF($E54="",S53/(15-(COUNTIF($E53:$R53,""))),(IF($E55="",(S53+S54)/(30-(COUNTIF($E53:$R53,"")+COUNTIF($E54:$R54,""))), (S53+S54+S55)/(45-(COUNTIF($E53:$R53,"")+COUNTIF($E54:$R54,"")+COUNTIF($E55:$R55,"")))))))),"0,00")</f>
        <v>0,50</v>
      </c>
    </row>
    <row r="56" spans="1:28" ht="14.45" customHeight="1" thickBot="1" x14ac:dyDescent="0.3">
      <c r="A56" s="148"/>
      <c r="B56" s="86"/>
      <c r="C56" s="87"/>
      <c r="D56" s="88"/>
      <c r="E56" s="71">
        <v>3</v>
      </c>
      <c r="F56" s="71">
        <v>1</v>
      </c>
      <c r="G56" s="71">
        <v>5</v>
      </c>
      <c r="H56" s="71">
        <v>5</v>
      </c>
      <c r="I56" s="71">
        <v>0</v>
      </c>
      <c r="J56" s="71">
        <v>5</v>
      </c>
      <c r="K56" s="71">
        <v>0</v>
      </c>
      <c r="L56" s="71">
        <v>3</v>
      </c>
      <c r="M56" s="71">
        <v>0</v>
      </c>
      <c r="N56" s="71">
        <v>5</v>
      </c>
      <c r="O56" s="57"/>
      <c r="P56" s="57"/>
      <c r="Q56" s="57"/>
      <c r="R56" s="57"/>
      <c r="S56" s="58">
        <f t="shared" si="1"/>
        <v>27</v>
      </c>
      <c r="T56" s="261">
        <v>21</v>
      </c>
      <c r="U56" s="184">
        <f>SUM(S56:S59)</f>
        <v>58</v>
      </c>
      <c r="V56" s="48">
        <f>COUNTIF($E56:$R56,0)+COUNTIF($E57:$R57,0)+COUNTIF($E58:$R58,0)+COUNTIF($E59:$R59,0)</f>
        <v>11</v>
      </c>
      <c r="W56" s="48">
        <f>COUNTIF($E56:$R56,1)+COUNTIF($E57:$R57,1)+COUNTIF($E58:$R58,1)+COUNTIF($E59:$R59,1)</f>
        <v>6</v>
      </c>
      <c r="X56" s="48">
        <f>COUNTIF($E56:$R56,2)+COUNTIF($E57:$R57,2)+COUNTIF($E58:$R58,2)+COUNTIF($E59:$R59,2)</f>
        <v>3</v>
      </c>
      <c r="Y56" s="48">
        <f>COUNTIF($E56:$R56,3)+COUNTIF($E57:$R57,3)+COUNTIF($E58:$R58,3)+COUNTIF($E59:$R59,3)</f>
        <v>2</v>
      </c>
      <c r="Z56" s="48">
        <f>COUNTIF($E56:$R56,5)+COUNTIF($E57:$R57,5)+COUNTIF($E58:$R58,5)+COUNTIF($E59:$R59,5)</f>
        <v>8</v>
      </c>
      <c r="AA56" s="49">
        <f>COUNTIF($E56:$R56,"5*")+COUNTIF($E57:$R57,"5*")+COUNTIF($E58:$R58,"5*")</f>
        <v>0</v>
      </c>
      <c r="AB56" s="50">
        <f>COUNTIF($E56:$R56,20)+COUNTIF($E57:$R57,20)+COUNTIF($E58:$R58,20)</f>
        <v>0</v>
      </c>
    </row>
    <row r="57" spans="1:28" ht="14.45" customHeight="1" thickBot="1" x14ac:dyDescent="0.3">
      <c r="A57" s="149">
        <v>164</v>
      </c>
      <c r="B57" s="139" t="s">
        <v>47</v>
      </c>
      <c r="C57" s="140" t="s">
        <v>153</v>
      </c>
      <c r="D57" s="91" t="s">
        <v>21</v>
      </c>
      <c r="E57" s="71">
        <v>0</v>
      </c>
      <c r="F57" s="71">
        <v>0</v>
      </c>
      <c r="G57" s="71">
        <v>5</v>
      </c>
      <c r="H57" s="71">
        <v>5</v>
      </c>
      <c r="I57" s="71">
        <v>1</v>
      </c>
      <c r="J57" s="71">
        <v>0</v>
      </c>
      <c r="K57" s="71">
        <v>0</v>
      </c>
      <c r="L57" s="71">
        <v>2</v>
      </c>
      <c r="M57" s="71">
        <v>0</v>
      </c>
      <c r="N57" s="71">
        <v>0</v>
      </c>
      <c r="O57" s="51"/>
      <c r="P57" s="51"/>
      <c r="Q57" s="51"/>
      <c r="R57" s="51"/>
      <c r="S57" s="52">
        <f t="shared" si="1"/>
        <v>13</v>
      </c>
      <c r="T57" s="262"/>
      <c r="U57" s="185"/>
      <c r="V57" s="54"/>
      <c r="W57" s="54"/>
      <c r="X57" s="54"/>
      <c r="Y57" s="54"/>
      <c r="Z57" s="54"/>
      <c r="AA57" s="55"/>
      <c r="AB57" s="56"/>
    </row>
    <row r="58" spans="1:28" ht="16.149999999999999" customHeight="1" thickBot="1" x14ac:dyDescent="0.3">
      <c r="A58" s="150"/>
      <c r="B58" s="89"/>
      <c r="C58" s="90"/>
      <c r="D58" s="91"/>
      <c r="E58" s="71">
        <v>5</v>
      </c>
      <c r="F58" s="71">
        <v>1</v>
      </c>
      <c r="G58" s="71">
        <v>2</v>
      </c>
      <c r="H58" s="71">
        <v>5</v>
      </c>
      <c r="I58" s="71">
        <v>0</v>
      </c>
      <c r="J58" s="71">
        <v>1</v>
      </c>
      <c r="K58" s="71">
        <v>0</v>
      </c>
      <c r="L58" s="71">
        <v>1</v>
      </c>
      <c r="M58" s="71">
        <v>1</v>
      </c>
      <c r="N58" s="71">
        <v>2</v>
      </c>
      <c r="O58" s="73"/>
      <c r="P58" s="73"/>
      <c r="Q58" s="73"/>
      <c r="R58" s="73"/>
      <c r="S58" s="74">
        <f t="shared" si="1"/>
        <v>18</v>
      </c>
      <c r="T58" s="262"/>
      <c r="U58" s="186">
        <v>0.51180555555555551</v>
      </c>
      <c r="V58" s="37" t="s">
        <v>3</v>
      </c>
      <c r="W58" s="38"/>
      <c r="X58" s="38"/>
      <c r="Y58" s="39"/>
      <c r="Z58" s="39"/>
      <c r="AA58" s="40"/>
      <c r="AB58" s="41" t="str">
        <f>TEXT( (U59-U58+0.00000000000001),"[hh].mm.ss")</f>
        <v>04.05.00</v>
      </c>
    </row>
    <row r="59" spans="1:28" ht="16.149999999999999" customHeight="1" thickBot="1" x14ac:dyDescent="0.3">
      <c r="A59" s="151"/>
      <c r="B59" s="92"/>
      <c r="C59" s="93"/>
      <c r="D59" s="94"/>
      <c r="E59" s="68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70" t="str">
        <f t="shared" si="1"/>
        <v/>
      </c>
      <c r="T59" s="263"/>
      <c r="U59" s="186">
        <v>0.68194444444444446</v>
      </c>
      <c r="V59" s="42" t="s">
        <v>11</v>
      </c>
      <c r="W59" s="43"/>
      <c r="X59" s="43"/>
      <c r="Y59" s="44"/>
      <c r="Z59" s="45"/>
      <c r="AA59" s="46"/>
      <c r="AB59" s="47" t="str">
        <f>TEXT(IF($E57="","",(IF($E58="",S57/(15-(COUNTIF($E57:$R57,""))),(IF($E59="",(S57+S58)/(30-(COUNTIF($E57:$R57,"")+COUNTIF($E58:$R58,""))), (S57+S58+S59)/(45-(COUNTIF($E57:$R57,"")+COUNTIF($E58:$R58,"")+COUNTIF($E59:$R59,"")))))))),"0,00")</f>
        <v>1,41</v>
      </c>
    </row>
    <row r="60" spans="1:28" ht="14.45" customHeight="1" thickBot="1" x14ac:dyDescent="0.3">
      <c r="A60" s="148"/>
      <c r="B60" s="86"/>
      <c r="C60" s="87"/>
      <c r="D60" s="88"/>
      <c r="E60" s="71">
        <v>1</v>
      </c>
      <c r="F60" s="71">
        <v>1</v>
      </c>
      <c r="G60" s="71">
        <v>2</v>
      </c>
      <c r="H60" s="71">
        <v>0</v>
      </c>
      <c r="I60" s="71">
        <v>1</v>
      </c>
      <c r="J60" s="71">
        <v>2</v>
      </c>
      <c r="K60" s="71">
        <v>0</v>
      </c>
      <c r="L60" s="71">
        <v>3</v>
      </c>
      <c r="M60" s="71">
        <v>3</v>
      </c>
      <c r="N60" s="71">
        <v>0</v>
      </c>
      <c r="O60" s="57"/>
      <c r="P60" s="57"/>
      <c r="Q60" s="57"/>
      <c r="R60" s="57"/>
      <c r="S60" s="58">
        <f t="shared" si="1"/>
        <v>13</v>
      </c>
      <c r="T60" s="261">
        <v>17</v>
      </c>
      <c r="U60" s="184">
        <f>SUM(S60:S63)</f>
        <v>39</v>
      </c>
      <c r="V60" s="48">
        <f>COUNTIF($E60:$R60,0)+COUNTIF($E61:$R61,0)+COUNTIF($E62:$R62,0)+COUNTIF($E63:$R63,0)</f>
        <v>13</v>
      </c>
      <c r="W60" s="48">
        <f>COUNTIF($E60:$R60,1)+COUNTIF($E61:$R61,1)+COUNTIF($E62:$R62,1)+COUNTIF($E63:$R63,1)</f>
        <v>6</v>
      </c>
      <c r="X60" s="48">
        <f>COUNTIF($E60:$R60,2)+COUNTIF($E61:$R61,2)+COUNTIF($E62:$R62,2)+COUNTIF($E63:$R63,2)</f>
        <v>4</v>
      </c>
      <c r="Y60" s="48">
        <f>COUNTIF($E60:$R60,3)+COUNTIF($E61:$R61,3)+COUNTIF($E62:$R62,3)+COUNTIF($E63:$R63,3)</f>
        <v>5</v>
      </c>
      <c r="Z60" s="48">
        <f>COUNTIF($E60:$R60,5)+COUNTIF($E61:$R61,5)+COUNTIF($E62:$R62,5)+COUNTIF($E63:$R63,5)</f>
        <v>2</v>
      </c>
      <c r="AA60" s="49">
        <f>COUNTIF($E60:$R60,"5*")+COUNTIF($E61:$R61,"5*")+COUNTIF($E62:$R62,"5*")</f>
        <v>0</v>
      </c>
      <c r="AB60" s="50">
        <f>COUNTIF($E60:$R60,20)+COUNTIF($E61:$R61,20)+COUNTIF($E62:$R62,20)</f>
        <v>0</v>
      </c>
    </row>
    <row r="61" spans="1:28" ht="14.45" customHeight="1" thickBot="1" x14ac:dyDescent="0.3">
      <c r="A61" s="149">
        <v>165</v>
      </c>
      <c r="B61" s="139" t="s">
        <v>154</v>
      </c>
      <c r="C61" s="140" t="s">
        <v>155</v>
      </c>
      <c r="D61" s="91" t="s">
        <v>68</v>
      </c>
      <c r="E61" s="71">
        <v>2</v>
      </c>
      <c r="F61" s="71">
        <v>1</v>
      </c>
      <c r="G61" s="71">
        <v>3</v>
      </c>
      <c r="H61" s="71">
        <v>0</v>
      </c>
      <c r="I61" s="71">
        <v>5</v>
      </c>
      <c r="J61" s="71">
        <v>3</v>
      </c>
      <c r="K61" s="71">
        <v>0</v>
      </c>
      <c r="L61" s="71">
        <v>3</v>
      </c>
      <c r="M61" s="71">
        <v>1</v>
      </c>
      <c r="N61" s="71">
        <v>0</v>
      </c>
      <c r="O61" s="51"/>
      <c r="P61" s="51"/>
      <c r="Q61" s="51"/>
      <c r="R61" s="51"/>
      <c r="S61" s="52">
        <f t="shared" si="1"/>
        <v>18</v>
      </c>
      <c r="T61" s="262"/>
      <c r="U61" s="185"/>
      <c r="V61" s="54"/>
      <c r="W61" s="54"/>
      <c r="X61" s="54"/>
      <c r="Y61" s="54"/>
      <c r="Z61" s="54"/>
      <c r="AA61" s="55"/>
      <c r="AB61" s="56"/>
    </row>
    <row r="62" spans="1:28" ht="16.149999999999999" customHeight="1" thickBot="1" x14ac:dyDescent="0.3">
      <c r="A62" s="150"/>
      <c r="B62" s="89"/>
      <c r="C62" s="90"/>
      <c r="D62" s="91"/>
      <c r="E62" s="71">
        <v>0</v>
      </c>
      <c r="F62" s="71">
        <v>0</v>
      </c>
      <c r="G62" s="71">
        <v>5</v>
      </c>
      <c r="H62" s="71">
        <v>0</v>
      </c>
      <c r="I62" s="71">
        <v>0</v>
      </c>
      <c r="J62" s="71">
        <v>2</v>
      </c>
      <c r="K62" s="71">
        <v>0</v>
      </c>
      <c r="L62" s="71">
        <v>1</v>
      </c>
      <c r="M62" s="71">
        <v>0</v>
      </c>
      <c r="N62" s="71">
        <v>0</v>
      </c>
      <c r="O62" s="73"/>
      <c r="P62" s="73"/>
      <c r="Q62" s="73"/>
      <c r="R62" s="73"/>
      <c r="S62" s="74">
        <f t="shared" si="1"/>
        <v>8</v>
      </c>
      <c r="T62" s="262"/>
      <c r="U62" s="186">
        <v>0.51250000000000007</v>
      </c>
      <c r="V62" s="37" t="s">
        <v>3</v>
      </c>
      <c r="W62" s="38"/>
      <c r="X62" s="38"/>
      <c r="Y62" s="39"/>
      <c r="Z62" s="39"/>
      <c r="AA62" s="40"/>
      <c r="AB62" s="41" t="str">
        <f>TEXT( (U63-U62+0.00000000000001),"[hh].mm.ss")</f>
        <v>05.19.00</v>
      </c>
    </row>
    <row r="63" spans="1:28" ht="16.149999999999999" customHeight="1" thickBot="1" x14ac:dyDescent="0.3">
      <c r="A63" s="151"/>
      <c r="B63" s="92"/>
      <c r="C63" s="93"/>
      <c r="D63" s="94"/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70" t="str">
        <f t="shared" si="1"/>
        <v/>
      </c>
      <c r="T63" s="263"/>
      <c r="U63" s="186">
        <v>0.73402777777777783</v>
      </c>
      <c r="V63" s="42" t="s">
        <v>11</v>
      </c>
      <c r="W63" s="43"/>
      <c r="X63" s="43"/>
      <c r="Y63" s="44"/>
      <c r="Z63" s="45"/>
      <c r="AA63" s="46"/>
      <c r="AB63" s="47" t="str">
        <f>TEXT(IF($E61="","",(IF($E62="",S61/(15-(COUNTIF($E61:$R61,""))),(IF($E63="",(S61+S62)/(30-(COUNTIF($E61:$R61,"")+COUNTIF($E62:$R62,""))), (S61+S62+S63)/(45-(COUNTIF($E61:$R61,"")+COUNTIF($E62:$R62,"")+COUNTIF($E63:$R63,"")))))))),"0,00")</f>
        <v>1,18</v>
      </c>
    </row>
    <row r="64" spans="1:28" ht="14.45" customHeight="1" thickBot="1" x14ac:dyDescent="0.3">
      <c r="A64" s="148"/>
      <c r="B64" s="86"/>
      <c r="C64" s="87"/>
      <c r="D64" s="88"/>
      <c r="E64" s="71">
        <v>0</v>
      </c>
      <c r="F64" s="71">
        <v>0</v>
      </c>
      <c r="G64" s="71">
        <v>1</v>
      </c>
      <c r="H64" s="71">
        <v>0</v>
      </c>
      <c r="I64" s="71">
        <v>0</v>
      </c>
      <c r="J64" s="71">
        <v>0</v>
      </c>
      <c r="K64" s="71">
        <v>0</v>
      </c>
      <c r="L64" s="71">
        <v>2</v>
      </c>
      <c r="M64" s="71">
        <v>0</v>
      </c>
      <c r="N64" s="71">
        <v>0</v>
      </c>
      <c r="O64" s="57"/>
      <c r="P64" s="57"/>
      <c r="Q64" s="57"/>
      <c r="R64" s="57"/>
      <c r="S64" s="58">
        <f t="shared" si="1"/>
        <v>3</v>
      </c>
      <c r="T64" s="261">
        <v>4</v>
      </c>
      <c r="U64" s="184">
        <f>SUM(S64:S67)</f>
        <v>9</v>
      </c>
      <c r="V64" s="48">
        <f>COUNTIF($E64:$R64,0)+COUNTIF($E65:$R65,0)+COUNTIF($E66:$R66,0)+COUNTIF($E67:$R67,0)</f>
        <v>23</v>
      </c>
      <c r="W64" s="48">
        <f>COUNTIF($E64:$R64,1)+COUNTIF($E65:$R65,1)+COUNTIF($E66:$R66,1)+COUNTIF($E67:$R67,1)</f>
        <v>5</v>
      </c>
      <c r="X64" s="48">
        <f>COUNTIF($E64:$R64,2)+COUNTIF($E65:$R65,2)+COUNTIF($E66:$R66,2)+COUNTIF($E67:$R67,2)</f>
        <v>2</v>
      </c>
      <c r="Y64" s="48">
        <f>COUNTIF($E64:$R64,3)+COUNTIF($E65:$R65,3)+COUNTIF($E66:$R66,3)+COUNTIF($E67:$R67,3)</f>
        <v>0</v>
      </c>
      <c r="Z64" s="48">
        <f>COUNTIF($E64:$R64,5)+COUNTIF($E65:$R65,5)+COUNTIF($E66:$R66,5)+COUNTIF($E67:$R67,5)</f>
        <v>0</v>
      </c>
      <c r="AA64" s="49">
        <f>COUNTIF($E64:$R64,"5*")+COUNTIF($E65:$R65,"5*")+COUNTIF($E66:$R66,"5*")</f>
        <v>0</v>
      </c>
      <c r="AB64" s="50">
        <f>COUNTIF($E64:$R64,20)+COUNTIF($E65:$R65,20)+COUNTIF($E66:$R66,20)</f>
        <v>0</v>
      </c>
    </row>
    <row r="65" spans="1:28" ht="14.45" customHeight="1" thickBot="1" x14ac:dyDescent="0.3">
      <c r="A65" s="149">
        <v>166</v>
      </c>
      <c r="B65" s="139" t="s">
        <v>156</v>
      </c>
      <c r="C65" s="140" t="s">
        <v>157</v>
      </c>
      <c r="D65" s="91" t="s">
        <v>68</v>
      </c>
      <c r="E65" s="71">
        <v>0</v>
      </c>
      <c r="F65" s="71">
        <v>0</v>
      </c>
      <c r="G65" s="71">
        <v>1</v>
      </c>
      <c r="H65" s="71">
        <v>0</v>
      </c>
      <c r="I65" s="71">
        <v>0</v>
      </c>
      <c r="J65" s="71">
        <v>0</v>
      </c>
      <c r="K65" s="71">
        <v>0</v>
      </c>
      <c r="L65" s="71">
        <v>2</v>
      </c>
      <c r="M65" s="71">
        <v>1</v>
      </c>
      <c r="N65" s="71">
        <v>0</v>
      </c>
      <c r="O65" s="51"/>
      <c r="P65" s="51"/>
      <c r="Q65" s="51"/>
      <c r="R65" s="51"/>
      <c r="S65" s="52">
        <f t="shared" si="1"/>
        <v>4</v>
      </c>
      <c r="T65" s="262"/>
      <c r="U65" s="185"/>
      <c r="V65" s="54"/>
      <c r="W65" s="54"/>
      <c r="X65" s="54"/>
      <c r="Y65" s="54"/>
      <c r="Z65" s="54"/>
      <c r="AA65" s="55"/>
      <c r="AB65" s="56"/>
    </row>
    <row r="66" spans="1:28" ht="16.149999999999999" customHeight="1" thickBot="1" x14ac:dyDescent="0.3">
      <c r="A66" s="150"/>
      <c r="B66" s="89"/>
      <c r="C66" s="90"/>
      <c r="D66" s="91"/>
      <c r="E66" s="71">
        <v>0</v>
      </c>
      <c r="F66" s="71">
        <v>0</v>
      </c>
      <c r="G66" s="71">
        <v>1</v>
      </c>
      <c r="H66" s="71">
        <v>0</v>
      </c>
      <c r="I66" s="71">
        <v>0</v>
      </c>
      <c r="J66" s="71">
        <v>0</v>
      </c>
      <c r="K66" s="71">
        <v>0</v>
      </c>
      <c r="L66" s="71">
        <v>0</v>
      </c>
      <c r="M66" s="71">
        <v>1</v>
      </c>
      <c r="N66" s="71">
        <v>0</v>
      </c>
      <c r="O66" s="73"/>
      <c r="P66" s="73"/>
      <c r="Q66" s="73"/>
      <c r="R66" s="73"/>
      <c r="S66" s="74">
        <f t="shared" si="1"/>
        <v>2</v>
      </c>
      <c r="T66" s="262"/>
      <c r="U66" s="186">
        <v>0.5131944444444444</v>
      </c>
      <c r="V66" s="37" t="s">
        <v>3</v>
      </c>
      <c r="W66" s="38"/>
      <c r="X66" s="38"/>
      <c r="Y66" s="39"/>
      <c r="Z66" s="39"/>
      <c r="AA66" s="40"/>
      <c r="AB66" s="41" t="str">
        <f>TEXT( (U67-U66+0.00000000000001),"[hh].mm.ss")</f>
        <v>05.24.00</v>
      </c>
    </row>
    <row r="67" spans="1:28" ht="16.149999999999999" customHeight="1" thickBot="1" x14ac:dyDescent="0.3">
      <c r="A67" s="151"/>
      <c r="B67" s="92"/>
      <c r="C67" s="93"/>
      <c r="D67" s="94"/>
      <c r="E67" s="68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70" t="str">
        <f t="shared" si="1"/>
        <v/>
      </c>
      <c r="T67" s="263"/>
      <c r="U67" s="186">
        <v>0.73819444444444438</v>
      </c>
      <c r="V67" s="42" t="s">
        <v>11</v>
      </c>
      <c r="W67" s="43"/>
      <c r="X67" s="43"/>
      <c r="Y67" s="44"/>
      <c r="Z67" s="45"/>
      <c r="AA67" s="46"/>
      <c r="AB67" s="47" t="str">
        <f>TEXT(IF($E65="","",(IF($E66="",S65/(15-(COUNTIF($E65:$R65,""))),(IF($E67="",(S65+S66)/(30-(COUNTIF($E65:$R65,"")+COUNTIF($E66:$R66,""))), (S65+S66+S67)/(45-(COUNTIF($E65:$R65,"")+COUNTIF($E66:$R66,"")+COUNTIF($E67:$R67,"")))))))),"0,00")</f>
        <v>0,27</v>
      </c>
    </row>
    <row r="68" spans="1:28" ht="14.45" customHeight="1" thickBot="1" x14ac:dyDescent="0.3">
      <c r="A68" s="148"/>
      <c r="B68" s="86"/>
      <c r="C68" s="87"/>
      <c r="D68" s="88"/>
      <c r="E68" s="71">
        <v>0</v>
      </c>
      <c r="F68" s="71">
        <v>0</v>
      </c>
      <c r="G68" s="71">
        <v>1</v>
      </c>
      <c r="H68" s="71">
        <v>0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57"/>
      <c r="P68" s="57"/>
      <c r="Q68" s="57"/>
      <c r="R68" s="57"/>
      <c r="S68" s="58">
        <f t="shared" si="1"/>
        <v>1</v>
      </c>
      <c r="T68" s="261">
        <v>2</v>
      </c>
      <c r="U68" s="184">
        <f>SUM(S68:S71)</f>
        <v>5</v>
      </c>
      <c r="V68" s="48">
        <f>COUNTIF($E68:$R68,0)+COUNTIF($E69:$R69,0)+COUNTIF($E70:$R70,0)+COUNTIF($E71:$R71,0)</f>
        <v>27</v>
      </c>
      <c r="W68" s="48">
        <f>COUNTIF($E68:$R68,1)+COUNTIF($E69:$R69,1)+COUNTIF($E70:$R70,1)+COUNTIF($E71:$R71,1)</f>
        <v>2</v>
      </c>
      <c r="X68" s="48">
        <f>COUNTIF($E68:$R68,2)+COUNTIF($E69:$R69,2)+COUNTIF($E70:$R70,2)+COUNTIF($E71:$R71,2)</f>
        <v>0</v>
      </c>
      <c r="Y68" s="48">
        <f>COUNTIF($E68:$R68,3)+COUNTIF($E69:$R69,3)+COUNTIF($E70:$R70,3)+COUNTIF($E71:$R71,3)</f>
        <v>1</v>
      </c>
      <c r="Z68" s="48">
        <f>COUNTIF($E68:$R68,5)+COUNTIF($E69:$R69,5)+COUNTIF($E70:$R70,5)+COUNTIF($E71:$R71,5)</f>
        <v>0</v>
      </c>
      <c r="AA68" s="49">
        <f>COUNTIF($E68:$R68,"5*")+COUNTIF($E69:$R69,"5*")+COUNTIF($E70:$R70,"5*")</f>
        <v>0</v>
      </c>
      <c r="AB68" s="50">
        <f>COUNTIF($E68:$R68,20)+COUNTIF($E69:$R69,20)+COUNTIF($E70:$R70,20)</f>
        <v>0</v>
      </c>
    </row>
    <row r="69" spans="1:28" ht="14.45" customHeight="1" thickBot="1" x14ac:dyDescent="0.3">
      <c r="A69" s="149">
        <v>167</v>
      </c>
      <c r="B69" s="139" t="s">
        <v>128</v>
      </c>
      <c r="C69" s="140" t="s">
        <v>158</v>
      </c>
      <c r="D69" s="91" t="s">
        <v>66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71">
        <v>0</v>
      </c>
      <c r="K69" s="71">
        <v>0</v>
      </c>
      <c r="L69" s="71">
        <v>0</v>
      </c>
      <c r="M69" s="71">
        <v>0</v>
      </c>
      <c r="N69" s="71">
        <v>0</v>
      </c>
      <c r="O69" s="51"/>
      <c r="P69" s="51"/>
      <c r="Q69" s="51"/>
      <c r="R69" s="51"/>
      <c r="S69" s="52">
        <f t="shared" si="1"/>
        <v>0</v>
      </c>
      <c r="T69" s="262"/>
      <c r="U69" s="185"/>
      <c r="V69" s="54"/>
      <c r="W69" s="54"/>
      <c r="X69" s="54"/>
      <c r="Y69" s="54"/>
      <c r="Z69" s="54"/>
      <c r="AA69" s="55"/>
      <c r="AB69" s="56"/>
    </row>
    <row r="70" spans="1:28" ht="16.149999999999999" customHeight="1" thickBot="1" x14ac:dyDescent="0.3">
      <c r="A70" s="150"/>
      <c r="B70" s="89"/>
      <c r="C70" s="90"/>
      <c r="D70" s="91"/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71">
        <v>3</v>
      </c>
      <c r="K70" s="71">
        <v>0</v>
      </c>
      <c r="L70" s="71">
        <v>1</v>
      </c>
      <c r="M70" s="71">
        <v>0</v>
      </c>
      <c r="N70" s="71">
        <v>0</v>
      </c>
      <c r="O70" s="73"/>
      <c r="P70" s="73"/>
      <c r="Q70" s="73"/>
      <c r="R70" s="73"/>
      <c r="S70" s="74">
        <f t="shared" si="1"/>
        <v>4</v>
      </c>
      <c r="T70" s="262"/>
      <c r="U70" s="186">
        <v>0.51388888888888895</v>
      </c>
      <c r="V70" s="37" t="s">
        <v>3</v>
      </c>
      <c r="W70" s="38"/>
      <c r="X70" s="38"/>
      <c r="Y70" s="39"/>
      <c r="Z70" s="39"/>
      <c r="AA70" s="40"/>
      <c r="AB70" s="41" t="str">
        <f>TEXT( (U71-U70+0.00000000000001),"[hh].mm.ss")</f>
        <v>04.49.00</v>
      </c>
    </row>
    <row r="71" spans="1:28" ht="16.149999999999999" customHeight="1" thickBot="1" x14ac:dyDescent="0.3">
      <c r="A71" s="151"/>
      <c r="B71" s="92"/>
      <c r="C71" s="93"/>
      <c r="D71" s="94"/>
      <c r="E71" s="68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70" t="str">
        <f t="shared" si="1"/>
        <v/>
      </c>
      <c r="T71" s="263"/>
      <c r="U71" s="186">
        <v>0.71458333333333324</v>
      </c>
      <c r="V71" s="42" t="s">
        <v>11</v>
      </c>
      <c r="W71" s="43"/>
      <c r="X71" s="43"/>
      <c r="Y71" s="44"/>
      <c r="Z71" s="45"/>
      <c r="AA71" s="46"/>
      <c r="AB71" s="47" t="str">
        <f>TEXT(IF($E69="","",(IF($E70="",S69/(15-(COUNTIF($E69:$R69,""))),(IF($E71="",(S69+S70)/(30-(COUNTIF($E69:$R69,"")+COUNTIF($E70:$R70,""))), (S69+S70+S71)/(45-(COUNTIF($E69:$R69,"")+COUNTIF($E70:$R70,"")+COUNTIF($E71:$R71,"")))))))),"0,00")</f>
        <v>0,18</v>
      </c>
    </row>
    <row r="72" spans="1:28" ht="14.45" customHeight="1" thickBot="1" x14ac:dyDescent="0.3">
      <c r="A72" s="148"/>
      <c r="B72" s="86"/>
      <c r="C72" s="87"/>
      <c r="D72" s="88"/>
      <c r="E72" s="71">
        <v>1</v>
      </c>
      <c r="F72" s="71">
        <v>3</v>
      </c>
      <c r="G72" s="71">
        <v>5</v>
      </c>
      <c r="H72" s="71">
        <v>5</v>
      </c>
      <c r="I72" s="71">
        <v>2</v>
      </c>
      <c r="J72" s="71">
        <v>5</v>
      </c>
      <c r="K72" s="71">
        <v>2</v>
      </c>
      <c r="L72" s="71">
        <v>5</v>
      </c>
      <c r="M72" s="71">
        <v>5</v>
      </c>
      <c r="N72" s="71">
        <v>3</v>
      </c>
      <c r="O72" s="57"/>
      <c r="P72" s="57"/>
      <c r="Q72" s="57"/>
      <c r="R72" s="57"/>
      <c r="S72" s="58">
        <f t="shared" ref="S72:S103" si="2">IF(E72="","",SUM(E72:R72)+(COUNTIF(E72:R72,"5*")*5))</f>
        <v>36</v>
      </c>
      <c r="T72" s="261">
        <v>23</v>
      </c>
      <c r="U72" s="184">
        <f>SUM(S72:S75)</f>
        <v>106</v>
      </c>
      <c r="V72" s="48">
        <f>COUNTIF($E72:$R72,0)+COUNTIF($E73:$R73,0)+COUNTIF($E74:$R74,0)+COUNTIF($E75:$R75,0)</f>
        <v>0</v>
      </c>
      <c r="W72" s="48">
        <f>COUNTIF($E72:$R72,1)+COUNTIF($E73:$R73,1)+COUNTIF($E74:$R74,1)+COUNTIF($E75:$R75,1)</f>
        <v>1</v>
      </c>
      <c r="X72" s="48">
        <f>COUNTIF($E72:$R72,2)+COUNTIF($E73:$R73,2)+COUNTIF($E74:$R74,2)+COUNTIF($E75:$R75,2)</f>
        <v>4</v>
      </c>
      <c r="Y72" s="48">
        <f>COUNTIF($E72:$R72,3)+COUNTIF($E73:$R73,3)+COUNTIF($E74:$R74,3)+COUNTIF($E75:$R75,3)</f>
        <v>14</v>
      </c>
      <c r="Z72" s="48">
        <f>COUNTIF($E72:$R72,5)+COUNTIF($E73:$R73,5)+COUNTIF($E74:$R74,5)+COUNTIF($E75:$R75,5)</f>
        <v>11</v>
      </c>
      <c r="AA72" s="49">
        <f>COUNTIF($E72:$R72,"5*")+COUNTIF($E73:$R73,"5*")+COUNTIF($E74:$R74,"5*")</f>
        <v>0</v>
      </c>
      <c r="AB72" s="50">
        <f>COUNTIF($E72:$R72,20)+COUNTIF($E73:$R73,20)+COUNTIF($E74:$R74,20)</f>
        <v>0</v>
      </c>
    </row>
    <row r="73" spans="1:28" ht="14.45" customHeight="1" thickBot="1" x14ac:dyDescent="0.3">
      <c r="A73" s="149">
        <v>168</v>
      </c>
      <c r="B73" s="139" t="s">
        <v>159</v>
      </c>
      <c r="C73" s="140" t="s">
        <v>160</v>
      </c>
      <c r="D73" s="91" t="s">
        <v>21</v>
      </c>
      <c r="E73" s="71">
        <v>3</v>
      </c>
      <c r="F73" s="71">
        <v>2</v>
      </c>
      <c r="G73" s="71">
        <v>5</v>
      </c>
      <c r="H73" s="71">
        <v>3</v>
      </c>
      <c r="I73" s="71">
        <v>3</v>
      </c>
      <c r="J73" s="71">
        <v>5</v>
      </c>
      <c r="K73" s="71">
        <v>2</v>
      </c>
      <c r="L73" s="71">
        <v>5</v>
      </c>
      <c r="M73" s="71">
        <v>3</v>
      </c>
      <c r="N73" s="71">
        <v>3</v>
      </c>
      <c r="O73" s="51"/>
      <c r="P73" s="51"/>
      <c r="Q73" s="51"/>
      <c r="R73" s="51"/>
      <c r="S73" s="52">
        <f t="shared" si="2"/>
        <v>34</v>
      </c>
      <c r="T73" s="262"/>
      <c r="U73" s="185"/>
      <c r="V73" s="54"/>
      <c r="W73" s="54"/>
      <c r="X73" s="54"/>
      <c r="Y73" s="54"/>
      <c r="Z73" s="54"/>
      <c r="AA73" s="55"/>
      <c r="AB73" s="56"/>
    </row>
    <row r="74" spans="1:28" ht="16.149999999999999" customHeight="1" thickBot="1" x14ac:dyDescent="0.3">
      <c r="A74" s="150"/>
      <c r="B74" s="89"/>
      <c r="C74" s="90"/>
      <c r="D74" s="91"/>
      <c r="E74" s="71">
        <v>3</v>
      </c>
      <c r="F74" s="71">
        <v>3</v>
      </c>
      <c r="G74" s="71">
        <v>3</v>
      </c>
      <c r="H74" s="71">
        <v>5</v>
      </c>
      <c r="I74" s="71">
        <v>3</v>
      </c>
      <c r="J74" s="71">
        <v>3</v>
      </c>
      <c r="K74" s="71">
        <v>3</v>
      </c>
      <c r="L74" s="71">
        <v>5</v>
      </c>
      <c r="M74" s="71">
        <v>5</v>
      </c>
      <c r="N74" s="71">
        <v>3</v>
      </c>
      <c r="O74" s="73"/>
      <c r="P74" s="73"/>
      <c r="Q74" s="73"/>
      <c r="R74" s="73"/>
      <c r="S74" s="74">
        <f t="shared" si="2"/>
        <v>36</v>
      </c>
      <c r="T74" s="262"/>
      <c r="U74" s="186">
        <v>0.51458333333333328</v>
      </c>
      <c r="V74" s="37" t="s">
        <v>3</v>
      </c>
      <c r="W74" s="38"/>
      <c r="X74" s="38"/>
      <c r="Y74" s="39"/>
      <c r="Z74" s="39"/>
      <c r="AA74" s="40"/>
      <c r="AB74" s="41" t="str">
        <f>TEXT( (U75-U74+0.00000000000001),"[hh].mm.ss")</f>
        <v>05.07.00</v>
      </c>
    </row>
    <row r="75" spans="1:28" ht="16.149999999999999" customHeight="1" thickBot="1" x14ac:dyDescent="0.3">
      <c r="A75" s="151"/>
      <c r="B75" s="92"/>
      <c r="C75" s="93"/>
      <c r="D75" s="94"/>
      <c r="E75" s="68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70" t="str">
        <f t="shared" si="2"/>
        <v/>
      </c>
      <c r="T75" s="263"/>
      <c r="U75" s="186">
        <v>0.72777777777777775</v>
      </c>
      <c r="V75" s="42" t="s">
        <v>11</v>
      </c>
      <c r="W75" s="43"/>
      <c r="X75" s="43"/>
      <c r="Y75" s="44"/>
      <c r="Z75" s="45"/>
      <c r="AA75" s="46"/>
      <c r="AB75" s="47" t="str">
        <f>TEXT(IF($E73="","",(IF($E74="",S73/(15-(COUNTIF($E73:$R73,""))),(IF($E75="",(S73+S74)/(30-(COUNTIF($E73:$R73,"")+COUNTIF($E74:$R74,""))), (S73+S74+S75)/(45-(COUNTIF($E73:$R73,"")+COUNTIF($E74:$R74,"")+COUNTIF($E75:$R75,"")))))))),"0,00")</f>
        <v>3,18</v>
      </c>
    </row>
    <row r="76" spans="1:28" ht="14.45" customHeight="1" thickBot="1" x14ac:dyDescent="0.3">
      <c r="A76" s="148"/>
      <c r="B76" s="86"/>
      <c r="C76" s="87"/>
      <c r="D76" s="88"/>
      <c r="E76" s="71">
        <v>0</v>
      </c>
      <c r="F76" s="71">
        <v>1</v>
      </c>
      <c r="G76" s="71">
        <v>3</v>
      </c>
      <c r="H76" s="71">
        <v>5</v>
      </c>
      <c r="I76" s="71">
        <v>2</v>
      </c>
      <c r="J76" s="71">
        <v>0</v>
      </c>
      <c r="K76" s="71">
        <v>0</v>
      </c>
      <c r="L76" s="71">
        <v>3</v>
      </c>
      <c r="M76" s="71">
        <v>2</v>
      </c>
      <c r="N76" s="71">
        <v>1</v>
      </c>
      <c r="O76" s="57"/>
      <c r="P76" s="57"/>
      <c r="Q76" s="57"/>
      <c r="R76" s="57"/>
      <c r="S76" s="58">
        <f t="shared" si="2"/>
        <v>17</v>
      </c>
      <c r="T76" s="261">
        <v>18</v>
      </c>
      <c r="U76" s="184">
        <f>SUM(S76:S79)</f>
        <v>40</v>
      </c>
      <c r="V76" s="48">
        <f>COUNTIF($E76:$R76,0)+COUNTIF($E77:$R77,0)+COUNTIF($E78:$R78,0)+COUNTIF($E79:$R79,0)</f>
        <v>10</v>
      </c>
      <c r="W76" s="48">
        <f>COUNTIF($E76:$R76,1)+COUNTIF($E77:$R77,1)+COUNTIF($E78:$R78,1)+COUNTIF($E79:$R79,1)</f>
        <v>8</v>
      </c>
      <c r="X76" s="48">
        <f>COUNTIF($E76:$R76,2)+COUNTIF($E77:$R77,2)+COUNTIF($E78:$R78,2)+COUNTIF($E79:$R79,2)</f>
        <v>6</v>
      </c>
      <c r="Y76" s="48">
        <f>COUNTIF($E76:$R76,3)+COUNTIF($E77:$R77,3)+COUNTIF($E78:$R78,3)+COUNTIF($E79:$R79,3)</f>
        <v>5</v>
      </c>
      <c r="Z76" s="48">
        <f>COUNTIF($E76:$R76,5)+COUNTIF($E77:$R77,5)+COUNTIF($E78:$R78,5)+COUNTIF($E79:$R79,5)</f>
        <v>1</v>
      </c>
      <c r="AA76" s="49">
        <f>COUNTIF($E76:$R76,"5*")+COUNTIF($E77:$R77,"5*")+COUNTIF($E78:$R78,"5*")</f>
        <v>0</v>
      </c>
      <c r="AB76" s="50">
        <f>COUNTIF($E76:$R76,20)+COUNTIF($E77:$R77,20)+COUNTIF($E78:$R78,20)</f>
        <v>0</v>
      </c>
    </row>
    <row r="77" spans="1:28" ht="14.45" customHeight="1" thickBot="1" x14ac:dyDescent="0.3">
      <c r="A77" s="149">
        <v>169</v>
      </c>
      <c r="B77" s="139" t="s">
        <v>32</v>
      </c>
      <c r="C77" s="140" t="s">
        <v>161</v>
      </c>
      <c r="D77" s="91" t="s">
        <v>68</v>
      </c>
      <c r="E77" s="71">
        <v>0</v>
      </c>
      <c r="F77" s="71">
        <v>0</v>
      </c>
      <c r="G77" s="71">
        <v>2</v>
      </c>
      <c r="H77" s="71">
        <v>1</v>
      </c>
      <c r="I77" s="71">
        <v>1</v>
      </c>
      <c r="J77" s="71">
        <v>0</v>
      </c>
      <c r="K77" s="71">
        <v>2</v>
      </c>
      <c r="L77" s="71">
        <v>2</v>
      </c>
      <c r="M77" s="71">
        <v>2</v>
      </c>
      <c r="N77" s="71">
        <v>0</v>
      </c>
      <c r="O77" s="51"/>
      <c r="P77" s="51"/>
      <c r="Q77" s="51"/>
      <c r="R77" s="51"/>
      <c r="S77" s="52">
        <f t="shared" si="2"/>
        <v>10</v>
      </c>
      <c r="T77" s="262"/>
      <c r="U77" s="185"/>
      <c r="V77" s="54"/>
      <c r="W77" s="54"/>
      <c r="X77" s="54"/>
      <c r="Y77" s="54"/>
      <c r="Z77" s="54"/>
      <c r="AA77" s="55"/>
      <c r="AB77" s="56"/>
    </row>
    <row r="78" spans="1:28" ht="16.149999999999999" customHeight="1" thickBot="1" x14ac:dyDescent="0.3">
      <c r="A78" s="150"/>
      <c r="B78" s="89"/>
      <c r="C78" s="90"/>
      <c r="D78" s="91"/>
      <c r="E78" s="71">
        <v>0</v>
      </c>
      <c r="F78" s="71">
        <v>0</v>
      </c>
      <c r="G78" s="71">
        <v>1</v>
      </c>
      <c r="H78" s="71">
        <v>1</v>
      </c>
      <c r="I78" s="71">
        <v>1</v>
      </c>
      <c r="J78" s="71">
        <v>3</v>
      </c>
      <c r="K78" s="71">
        <v>0</v>
      </c>
      <c r="L78" s="71">
        <v>3</v>
      </c>
      <c r="M78" s="71">
        <v>3</v>
      </c>
      <c r="N78" s="71">
        <v>1</v>
      </c>
      <c r="O78" s="73"/>
      <c r="P78" s="73"/>
      <c r="Q78" s="73"/>
      <c r="R78" s="73"/>
      <c r="S78" s="74">
        <f t="shared" si="2"/>
        <v>13</v>
      </c>
      <c r="T78" s="262"/>
      <c r="U78" s="186">
        <v>0.51527777777777783</v>
      </c>
      <c r="V78" s="37" t="s">
        <v>3</v>
      </c>
      <c r="W78" s="38"/>
      <c r="X78" s="38"/>
      <c r="Y78" s="39"/>
      <c r="Z78" s="39"/>
      <c r="AA78" s="40"/>
      <c r="AB78" s="41" t="str">
        <f>TEXT( (U79-U78+0.00000000000001),"[hh].mm.ss")</f>
        <v>06.01.00</v>
      </c>
    </row>
    <row r="79" spans="1:28" ht="16.149999999999999" customHeight="1" thickBot="1" x14ac:dyDescent="0.3">
      <c r="A79" s="151"/>
      <c r="B79" s="92"/>
      <c r="C79" s="93"/>
      <c r="D79" s="94"/>
      <c r="E79" s="68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70" t="str">
        <f t="shared" si="2"/>
        <v/>
      </c>
      <c r="T79" s="263"/>
      <c r="U79" s="186">
        <v>0.76597222222222217</v>
      </c>
      <c r="V79" s="42" t="s">
        <v>11</v>
      </c>
      <c r="W79" s="43"/>
      <c r="X79" s="43"/>
      <c r="Y79" s="44"/>
      <c r="Z79" s="45"/>
      <c r="AA79" s="46"/>
      <c r="AB79" s="47" t="str">
        <f>TEXT(IF($E77="","",(IF($E78="",S77/(15-(COUNTIF($E77:$R77,""))),(IF($E79="",(S77+S78)/(30-(COUNTIF($E77:$R77,"")+COUNTIF($E78:$R78,""))), (S77+S78+S79)/(45-(COUNTIF($E77:$R77,"")+COUNTIF($E78:$R78,"")+COUNTIF($E79:$R79,"")))))))),"0,00")</f>
        <v>1,05</v>
      </c>
    </row>
    <row r="80" spans="1:28" ht="14.45" customHeight="1" thickBot="1" x14ac:dyDescent="0.3">
      <c r="A80" s="148"/>
      <c r="B80" s="86"/>
      <c r="C80" s="87"/>
      <c r="D80" s="88"/>
      <c r="E80" s="71">
        <v>3</v>
      </c>
      <c r="F80" s="71">
        <v>1</v>
      </c>
      <c r="G80" s="71">
        <v>3</v>
      </c>
      <c r="H80" s="71">
        <v>1</v>
      </c>
      <c r="I80" s="71">
        <v>2</v>
      </c>
      <c r="J80" s="71">
        <v>5</v>
      </c>
      <c r="K80" s="71">
        <v>2</v>
      </c>
      <c r="L80" s="71">
        <v>3</v>
      </c>
      <c r="M80" s="71">
        <v>0</v>
      </c>
      <c r="N80" s="71">
        <v>3</v>
      </c>
      <c r="O80" s="57"/>
      <c r="P80" s="57"/>
      <c r="Q80" s="57"/>
      <c r="R80" s="57"/>
      <c r="S80" s="58">
        <f t="shared" si="2"/>
        <v>23</v>
      </c>
      <c r="T80" s="261" t="s">
        <v>1</v>
      </c>
      <c r="U80" s="184"/>
      <c r="V80" s="48">
        <f>COUNTIF($E80:$R80,0)+COUNTIF($E81:$R81,0)+COUNTIF($E82:$R82,0)+COUNTIF($E83:$R83,0)</f>
        <v>2</v>
      </c>
      <c r="W80" s="48">
        <f>COUNTIF($E80:$R80,1)+COUNTIF($E81:$R81,1)+COUNTIF($E82:$R82,1)+COUNTIF($E83:$R83,1)</f>
        <v>2</v>
      </c>
      <c r="X80" s="48">
        <f>COUNTIF($E80:$R80,2)+COUNTIF($E81:$R81,2)+COUNTIF($E82:$R82,2)+COUNTIF($E83:$R83,2)</f>
        <v>2</v>
      </c>
      <c r="Y80" s="48">
        <f>COUNTIF($E80:$R80,3)+COUNTIF($E81:$R81,3)+COUNTIF($E82:$R82,3)+COUNTIF($E83:$R83,3)</f>
        <v>7</v>
      </c>
      <c r="Z80" s="48">
        <f>COUNTIF($E80:$R80,5)+COUNTIF($E81:$R81,5)+COUNTIF($E82:$R82,5)+COUNTIF($E83:$R83,5)</f>
        <v>5</v>
      </c>
      <c r="AA80" s="49">
        <f>COUNTIF($E80:$R80,"5*")+COUNTIF($E81:$R81,"5*")+COUNTIF($E82:$R82,"5*")</f>
        <v>0</v>
      </c>
      <c r="AB80" s="50">
        <f>COUNTIF($E80:$R80,20)+COUNTIF($E81:$R81,20)+COUNTIF($E82:$R82,20)</f>
        <v>0</v>
      </c>
    </row>
    <row r="81" spans="1:28" ht="14.45" customHeight="1" thickBot="1" x14ac:dyDescent="0.3">
      <c r="A81" s="149">
        <v>170</v>
      </c>
      <c r="B81" s="139" t="s">
        <v>162</v>
      </c>
      <c r="C81" s="140" t="s">
        <v>163</v>
      </c>
      <c r="D81" s="91" t="s">
        <v>68</v>
      </c>
      <c r="E81" s="71">
        <v>0</v>
      </c>
      <c r="F81" s="71">
        <v>3</v>
      </c>
      <c r="G81" s="71">
        <v>5</v>
      </c>
      <c r="H81" s="71">
        <v>3</v>
      </c>
      <c r="I81" s="71">
        <v>5</v>
      </c>
      <c r="J81" s="71">
        <v>3</v>
      </c>
      <c r="K81" s="71">
        <v>5</v>
      </c>
      <c r="L81" s="71">
        <v>5</v>
      </c>
      <c r="M81" s="71" t="s">
        <v>39</v>
      </c>
      <c r="N81" s="71" t="s">
        <v>39</v>
      </c>
      <c r="O81" s="51"/>
      <c r="P81" s="51"/>
      <c r="Q81" s="51"/>
      <c r="R81" s="51"/>
      <c r="S81" s="52">
        <f t="shared" si="2"/>
        <v>29</v>
      </c>
      <c r="T81" s="262"/>
      <c r="U81" s="185"/>
      <c r="V81" s="54"/>
      <c r="W81" s="54"/>
      <c r="X81" s="54"/>
      <c r="Y81" s="54"/>
      <c r="Z81" s="54"/>
      <c r="AA81" s="55"/>
      <c r="AB81" s="56"/>
    </row>
    <row r="82" spans="1:28" ht="16.149999999999999" customHeight="1" thickBot="1" x14ac:dyDescent="0.3">
      <c r="A82" s="150"/>
      <c r="B82" s="89"/>
      <c r="C82" s="90"/>
      <c r="D82" s="91"/>
      <c r="E82" s="71" t="s">
        <v>39</v>
      </c>
      <c r="F82" s="71" t="s">
        <v>39</v>
      </c>
      <c r="G82" s="71" t="s">
        <v>39</v>
      </c>
      <c r="H82" s="71" t="s">
        <v>39</v>
      </c>
      <c r="I82" s="71" t="s">
        <v>39</v>
      </c>
      <c r="J82" s="71" t="s">
        <v>39</v>
      </c>
      <c r="K82" s="71" t="s">
        <v>39</v>
      </c>
      <c r="L82" s="71" t="s">
        <v>39</v>
      </c>
      <c r="M82" s="71" t="s">
        <v>39</v>
      </c>
      <c r="N82" s="71" t="s">
        <v>39</v>
      </c>
      <c r="O82" s="73"/>
      <c r="P82" s="73"/>
      <c r="Q82" s="73"/>
      <c r="R82" s="73"/>
      <c r="S82" s="74">
        <f t="shared" si="2"/>
        <v>0</v>
      </c>
      <c r="T82" s="262"/>
      <c r="U82" s="186">
        <v>0.51597222222222217</v>
      </c>
      <c r="V82" s="37" t="s">
        <v>3</v>
      </c>
      <c r="W82" s="38"/>
      <c r="X82" s="38"/>
      <c r="Y82" s="39"/>
      <c r="Z82" s="39"/>
      <c r="AA82" s="40"/>
      <c r="AB82" s="41" t="e">
        <f>TEXT( (U83-U82+0.00000000000001),"[hh].mm.ss")</f>
        <v>#VALUE!</v>
      </c>
    </row>
    <row r="83" spans="1:28" ht="16.149999999999999" customHeight="1" thickBot="1" x14ac:dyDescent="0.3">
      <c r="A83" s="151"/>
      <c r="B83" s="92"/>
      <c r="C83" s="93"/>
      <c r="D83" s="94"/>
      <c r="E83" s="68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70" t="str">
        <f t="shared" si="2"/>
        <v/>
      </c>
      <c r="T83" s="263"/>
      <c r="U83" s="186"/>
      <c r="V83" s="42" t="s">
        <v>11</v>
      </c>
      <c r="W83" s="43"/>
      <c r="X83" s="43"/>
      <c r="Y83" s="44"/>
      <c r="Z83" s="45"/>
      <c r="AA83" s="46"/>
      <c r="AB83" s="47" t="str">
        <f>TEXT(IF($E81="","",(IF($E82="",S81/(15-(COUNTIF($E81:$R81,""))),(IF($E83="",(S81+S82)/(30-(COUNTIF($E81:$R81,"")+COUNTIF($E82:$R82,""))), (S81+S82+S83)/(45-(COUNTIF($E81:$R81,"")+COUNTIF($E82:$R82,"")+COUNTIF($E83:$R83,"")))))))),"0,00")</f>
        <v>1,32</v>
      </c>
    </row>
    <row r="84" spans="1:28" ht="14.45" customHeight="1" thickBot="1" x14ac:dyDescent="0.3">
      <c r="A84" s="148"/>
      <c r="B84" s="86"/>
      <c r="C84" s="87"/>
      <c r="D84" s="88"/>
      <c r="E84" s="71">
        <v>2</v>
      </c>
      <c r="F84" s="71">
        <v>3</v>
      </c>
      <c r="G84" s="71">
        <v>1</v>
      </c>
      <c r="H84" s="71">
        <v>1</v>
      </c>
      <c r="I84" s="71">
        <v>1</v>
      </c>
      <c r="J84" s="71">
        <v>1</v>
      </c>
      <c r="K84" s="71">
        <v>0</v>
      </c>
      <c r="L84" s="71">
        <v>3</v>
      </c>
      <c r="M84" s="71">
        <v>1</v>
      </c>
      <c r="N84" s="71">
        <v>5</v>
      </c>
      <c r="O84" s="57"/>
      <c r="P84" s="57"/>
      <c r="Q84" s="57"/>
      <c r="R84" s="57"/>
      <c r="S84" s="58">
        <f t="shared" si="2"/>
        <v>18</v>
      </c>
      <c r="T84" s="261" t="s">
        <v>1</v>
      </c>
      <c r="U84" s="184">
        <f>SUM(S84:S87)</f>
        <v>50</v>
      </c>
      <c r="V84" s="48">
        <f>COUNTIF($E84:$R84,0)+COUNTIF($E85:$R85,0)+COUNTIF($E86:$R86,0)+COUNTIF($E87:$R87,0)</f>
        <v>5</v>
      </c>
      <c r="W84" s="48">
        <f>COUNTIF($E84:$R84,1)+COUNTIF($E85:$R85,1)+COUNTIF($E86:$R86,1)+COUNTIF($E87:$R87,1)</f>
        <v>13</v>
      </c>
      <c r="X84" s="48">
        <f>COUNTIF($E84:$R84,2)+COUNTIF($E85:$R85,2)+COUNTIF($E86:$R86,2)+COUNTIF($E87:$R87,2)</f>
        <v>5</v>
      </c>
      <c r="Y84" s="48">
        <f>COUNTIF($E84:$R84,3)+COUNTIF($E85:$R85,3)+COUNTIF($E86:$R86,3)+COUNTIF($E87:$R87,3)</f>
        <v>4</v>
      </c>
      <c r="Z84" s="48">
        <f>COUNTIF($E84:$R84,5)+COUNTIF($E85:$R85,5)+COUNTIF($E86:$R86,5)+COUNTIF($E87:$R87,5)</f>
        <v>3</v>
      </c>
      <c r="AA84" s="49">
        <f>COUNTIF($E84:$R84,"5*")+COUNTIF($E85:$R85,"5*")+COUNTIF($E86:$R86,"5*")</f>
        <v>0</v>
      </c>
      <c r="AB84" s="50">
        <f>COUNTIF($E84:$R84,20)+COUNTIF($E85:$R85,20)+COUNTIF($E86:$R86,20)</f>
        <v>0</v>
      </c>
    </row>
    <row r="85" spans="1:28" ht="14.45" customHeight="1" thickBot="1" x14ac:dyDescent="0.3">
      <c r="A85" s="149">
        <v>171</v>
      </c>
      <c r="B85" s="141" t="s">
        <v>111</v>
      </c>
      <c r="C85" s="142" t="s">
        <v>164</v>
      </c>
      <c r="D85" s="91" t="s">
        <v>21</v>
      </c>
      <c r="E85" s="71">
        <v>0</v>
      </c>
      <c r="F85" s="71">
        <v>2</v>
      </c>
      <c r="G85" s="71">
        <v>5</v>
      </c>
      <c r="H85" s="71">
        <v>1</v>
      </c>
      <c r="I85" s="71">
        <v>1</v>
      </c>
      <c r="J85" s="71">
        <v>5</v>
      </c>
      <c r="K85" s="71">
        <v>1</v>
      </c>
      <c r="L85" s="71">
        <v>2</v>
      </c>
      <c r="M85" s="71">
        <v>2</v>
      </c>
      <c r="N85" s="71">
        <v>1</v>
      </c>
      <c r="O85" s="51"/>
      <c r="P85" s="51"/>
      <c r="Q85" s="51"/>
      <c r="R85" s="51"/>
      <c r="S85" s="52">
        <f t="shared" si="2"/>
        <v>20</v>
      </c>
      <c r="T85" s="262"/>
      <c r="U85" s="185"/>
      <c r="V85" s="54"/>
      <c r="W85" s="54"/>
      <c r="X85" s="54"/>
      <c r="Y85" s="54"/>
      <c r="Z85" s="54"/>
      <c r="AA85" s="55"/>
      <c r="AB85" s="56"/>
    </row>
    <row r="86" spans="1:28" ht="16.149999999999999" customHeight="1" thickBot="1" x14ac:dyDescent="0.3">
      <c r="A86" s="150"/>
      <c r="B86" s="89"/>
      <c r="C86" s="90"/>
      <c r="D86" s="91"/>
      <c r="E86" s="71">
        <v>0</v>
      </c>
      <c r="F86" s="71">
        <v>2</v>
      </c>
      <c r="G86" s="71">
        <v>3</v>
      </c>
      <c r="H86" s="71">
        <v>1</v>
      </c>
      <c r="I86" s="71">
        <v>1</v>
      </c>
      <c r="J86" s="71">
        <v>1</v>
      </c>
      <c r="K86" s="71">
        <v>0</v>
      </c>
      <c r="L86" s="71">
        <v>0</v>
      </c>
      <c r="M86" s="71">
        <v>3</v>
      </c>
      <c r="N86" s="71">
        <v>1</v>
      </c>
      <c r="O86" s="73"/>
      <c r="P86" s="73"/>
      <c r="Q86" s="73"/>
      <c r="R86" s="73"/>
      <c r="S86" s="74">
        <f t="shared" si="2"/>
        <v>12</v>
      </c>
      <c r="T86" s="262"/>
      <c r="U86" s="186">
        <v>0</v>
      </c>
      <c r="V86" s="37" t="s">
        <v>3</v>
      </c>
      <c r="W86" s="38"/>
      <c r="X86" s="38"/>
      <c r="Y86" s="39"/>
      <c r="Z86" s="39"/>
      <c r="AA86" s="40"/>
      <c r="AB86" s="41" t="str">
        <f>TEXT( (U87-U86+0.00000000000001),"[hh].mm.ss")</f>
        <v>00.00.00</v>
      </c>
    </row>
    <row r="87" spans="1:28" ht="16.149999999999999" customHeight="1" thickBot="1" x14ac:dyDescent="0.3">
      <c r="A87" s="151"/>
      <c r="B87" s="92"/>
      <c r="C87" s="93"/>
      <c r="D87" s="94"/>
      <c r="E87" s="68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70" t="str">
        <f t="shared" si="2"/>
        <v/>
      </c>
      <c r="T87" s="263"/>
      <c r="U87" s="186">
        <v>0</v>
      </c>
      <c r="V87" s="42" t="s">
        <v>11</v>
      </c>
      <c r="W87" s="43"/>
      <c r="X87" s="43"/>
      <c r="Y87" s="44"/>
      <c r="Z87" s="45"/>
      <c r="AA87" s="46"/>
      <c r="AB87" s="47" t="str">
        <f>TEXT(IF($E85="","",(IF($E86="",S85/(15-(COUNTIF($E85:$R85,""))),(IF($E87="",(S85+S86)/(30-(COUNTIF($E85:$R85,"")+COUNTIF($E86:$R86,""))), (S85+S86+S87)/(45-(COUNTIF($E85:$R85,"")+COUNTIF($E86:$R86,"")+COUNTIF($E87:$R87,"")))))))),"0,00")</f>
        <v>1,45</v>
      </c>
    </row>
    <row r="88" spans="1:28" ht="14.45" customHeight="1" thickBot="1" x14ac:dyDescent="0.3">
      <c r="A88" s="148"/>
      <c r="B88" s="86"/>
      <c r="C88" s="87"/>
      <c r="D88" s="88"/>
      <c r="E88" s="71">
        <v>1</v>
      </c>
      <c r="F88" s="71">
        <v>0</v>
      </c>
      <c r="G88" s="71">
        <v>1</v>
      </c>
      <c r="H88" s="71">
        <v>0</v>
      </c>
      <c r="I88" s="71">
        <v>0</v>
      </c>
      <c r="J88" s="71">
        <v>3</v>
      </c>
      <c r="K88" s="71">
        <v>0</v>
      </c>
      <c r="L88" s="71">
        <v>2</v>
      </c>
      <c r="M88" s="71">
        <v>5</v>
      </c>
      <c r="N88" s="71">
        <v>3</v>
      </c>
      <c r="O88" s="57"/>
      <c r="P88" s="57"/>
      <c r="Q88" s="57"/>
      <c r="R88" s="57"/>
      <c r="S88" s="58">
        <f t="shared" si="2"/>
        <v>15</v>
      </c>
      <c r="T88" s="261">
        <v>15</v>
      </c>
      <c r="U88" s="184">
        <f>SUM(S88:S91)</f>
        <v>37</v>
      </c>
      <c r="V88" s="48">
        <f>COUNTIF($E88:$R88,0)+COUNTIF($E89:$R89,0)+COUNTIF($E90:$R90,0)+COUNTIF($E91:$R91,0)</f>
        <v>14</v>
      </c>
      <c r="W88" s="48">
        <f>COUNTIF($E88:$R88,1)+COUNTIF($E89:$R89,1)+COUNTIF($E90:$R90,1)+COUNTIF($E91:$R91,1)</f>
        <v>6</v>
      </c>
      <c r="X88" s="48">
        <f>COUNTIF($E88:$R88,2)+COUNTIF($E89:$R89,2)+COUNTIF($E90:$R90,2)+COUNTIF($E91:$R91,2)</f>
        <v>5</v>
      </c>
      <c r="Y88" s="48">
        <f>COUNTIF($E88:$R88,3)+COUNTIF($E89:$R89,3)+COUNTIF($E90:$R90,3)+COUNTIF($E91:$R91,3)</f>
        <v>2</v>
      </c>
      <c r="Z88" s="48">
        <f>COUNTIF($E88:$R88,5)+COUNTIF($E89:$R89,5)+COUNTIF($E90:$R90,5)+COUNTIF($E91:$R91,5)</f>
        <v>3</v>
      </c>
      <c r="AA88" s="49">
        <f>COUNTIF($E88:$R88,"5*")+COUNTIF($E89:$R89,"5*")+COUNTIF($E90:$R90,"5*")</f>
        <v>0</v>
      </c>
      <c r="AB88" s="50">
        <f>COUNTIF($E88:$R88,20)+COUNTIF($E89:$R89,20)+COUNTIF($E90:$R90,20)</f>
        <v>0</v>
      </c>
    </row>
    <row r="89" spans="1:28" ht="14.45" customHeight="1" thickBot="1" x14ac:dyDescent="0.3">
      <c r="A89" s="149">
        <v>172</v>
      </c>
      <c r="B89" s="141" t="s">
        <v>165</v>
      </c>
      <c r="C89" s="142" t="s">
        <v>166</v>
      </c>
      <c r="D89" s="91" t="s">
        <v>21</v>
      </c>
      <c r="E89" s="71">
        <v>0</v>
      </c>
      <c r="F89" s="71">
        <v>0</v>
      </c>
      <c r="G89" s="71">
        <v>1</v>
      </c>
      <c r="H89" s="71">
        <v>5</v>
      </c>
      <c r="I89" s="71">
        <v>2</v>
      </c>
      <c r="J89" s="71">
        <v>1</v>
      </c>
      <c r="K89" s="71">
        <v>2</v>
      </c>
      <c r="L89" s="71">
        <v>1</v>
      </c>
      <c r="M89" s="71">
        <v>0</v>
      </c>
      <c r="N89" s="71">
        <v>0</v>
      </c>
      <c r="O89" s="51"/>
      <c r="P89" s="51"/>
      <c r="Q89" s="51"/>
      <c r="R89" s="51"/>
      <c r="S89" s="52">
        <f t="shared" si="2"/>
        <v>12</v>
      </c>
      <c r="T89" s="262"/>
      <c r="U89" s="185"/>
      <c r="V89" s="54"/>
      <c r="W89" s="54"/>
      <c r="X89" s="54"/>
      <c r="Y89" s="54"/>
      <c r="Z89" s="54"/>
      <c r="AA89" s="55"/>
      <c r="AB89" s="56"/>
    </row>
    <row r="90" spans="1:28" ht="16.149999999999999" customHeight="1" thickBot="1" x14ac:dyDescent="0.3">
      <c r="A90" s="150"/>
      <c r="B90" s="89"/>
      <c r="C90" s="90"/>
      <c r="D90" s="91"/>
      <c r="E90" s="71">
        <v>0</v>
      </c>
      <c r="F90" s="71">
        <v>0</v>
      </c>
      <c r="G90" s="71">
        <v>1</v>
      </c>
      <c r="H90" s="71">
        <v>0</v>
      </c>
      <c r="I90" s="71">
        <v>0</v>
      </c>
      <c r="J90" s="71">
        <v>2</v>
      </c>
      <c r="K90" s="71">
        <v>0</v>
      </c>
      <c r="L90" s="71">
        <v>2</v>
      </c>
      <c r="M90" s="71">
        <v>5</v>
      </c>
      <c r="N90" s="71">
        <v>0</v>
      </c>
      <c r="O90" s="73"/>
      <c r="P90" s="73"/>
      <c r="Q90" s="73"/>
      <c r="R90" s="73"/>
      <c r="S90" s="74">
        <f t="shared" si="2"/>
        <v>10</v>
      </c>
      <c r="T90" s="262"/>
      <c r="U90" s="186">
        <v>0.51736111111111105</v>
      </c>
      <c r="V90" s="37" t="s">
        <v>3</v>
      </c>
      <c r="W90" s="38"/>
      <c r="X90" s="38"/>
      <c r="Y90" s="39"/>
      <c r="Z90" s="39"/>
      <c r="AA90" s="40"/>
      <c r="AB90" s="41" t="str">
        <f>TEXT( (U91-U90+0.00000000000001),"[hh].mm.ss")</f>
        <v>06.04.00</v>
      </c>
    </row>
    <row r="91" spans="1:28" ht="16.149999999999999" customHeight="1" thickBot="1" x14ac:dyDescent="0.3">
      <c r="A91" s="151"/>
      <c r="B91" s="92"/>
      <c r="C91" s="93"/>
      <c r="D91" s="94"/>
      <c r="E91" s="68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70" t="str">
        <f t="shared" si="2"/>
        <v/>
      </c>
      <c r="T91" s="263"/>
      <c r="U91" s="186">
        <v>0.77013888888888893</v>
      </c>
      <c r="V91" s="42" t="s">
        <v>11</v>
      </c>
      <c r="W91" s="43"/>
      <c r="X91" s="43"/>
      <c r="Y91" s="44"/>
      <c r="Z91" s="45"/>
      <c r="AA91" s="46"/>
      <c r="AB91" s="47" t="str">
        <f>TEXT(IF($E89="","",(IF($E90="",S89/(15-(COUNTIF($E89:$R89,""))),(IF($E91="",(S89+S90)/(30-(COUNTIF($E89:$R89,"")+COUNTIF($E90:$R90,""))), (S89+S90+S91)/(45-(COUNTIF($E89:$R89,"")+COUNTIF($E90:$R90,"")+COUNTIF($E91:$R91,"")))))))),"0,00")</f>
        <v>1,00</v>
      </c>
    </row>
    <row r="92" spans="1:28" ht="14.45" customHeight="1" thickBot="1" x14ac:dyDescent="0.3">
      <c r="A92" s="148"/>
      <c r="B92" s="86"/>
      <c r="C92" s="87"/>
      <c r="D92" s="88"/>
      <c r="E92" s="71">
        <v>0</v>
      </c>
      <c r="F92" s="71">
        <v>1</v>
      </c>
      <c r="G92" s="152">
        <v>2</v>
      </c>
      <c r="H92" s="71">
        <v>0</v>
      </c>
      <c r="I92" s="71">
        <v>0</v>
      </c>
      <c r="J92" s="71">
        <v>0</v>
      </c>
      <c r="K92" s="71">
        <v>0</v>
      </c>
      <c r="L92" s="71">
        <v>0</v>
      </c>
      <c r="M92" s="71">
        <v>0</v>
      </c>
      <c r="N92" s="71">
        <v>2</v>
      </c>
      <c r="O92" s="57"/>
      <c r="P92" s="57"/>
      <c r="Q92" s="57"/>
      <c r="R92" s="57"/>
      <c r="S92" s="58">
        <f t="shared" si="2"/>
        <v>5</v>
      </c>
      <c r="T92" s="261">
        <v>5</v>
      </c>
      <c r="U92" s="184">
        <f>SUM(S92:S95)</f>
        <v>11</v>
      </c>
      <c r="V92" s="48">
        <f>COUNTIF($E92:$R92,0)+COUNTIF($E93:$R93,0)+COUNTIF($E94:$R94,0)+COUNTIF($E95:$R95,0)</f>
        <v>25</v>
      </c>
      <c r="W92" s="48">
        <f>COUNTIF($E92:$R92,1)+COUNTIF($E93:$R93,1)+COUNTIF($E94:$R94,1)+COUNTIF($E95:$R95,1)</f>
        <v>2</v>
      </c>
      <c r="X92" s="48">
        <f>COUNTIF($E92:$R92,2)+COUNTIF($E93:$R93,2)+COUNTIF($E94:$R94,2)+COUNTIF($E95:$R95,2)</f>
        <v>2</v>
      </c>
      <c r="Y92" s="48">
        <f>COUNTIF($E92:$R92,3)+COUNTIF($E93:$R93,3)+COUNTIF($E94:$R94,3)+COUNTIF($E95:$R95,3)</f>
        <v>0</v>
      </c>
      <c r="Z92" s="48">
        <f>COUNTIF($E92:$R92,5)+COUNTIF($E93:$R93,5)+COUNTIF($E94:$R94,5)+COUNTIF($E95:$R95,5)</f>
        <v>1</v>
      </c>
      <c r="AA92" s="49">
        <f>COUNTIF($E92:$R92,"5*")+COUNTIF($E93:$R93,"5*")+COUNTIF($E94:$R94,"5*")</f>
        <v>0</v>
      </c>
      <c r="AB92" s="50">
        <f>COUNTIF($E92:$R92,20)+COUNTIF($E93:$R93,20)+COUNTIF($E94:$R94,20)</f>
        <v>0</v>
      </c>
    </row>
    <row r="93" spans="1:28" ht="14.45" customHeight="1" thickBot="1" x14ac:dyDescent="0.3">
      <c r="A93" s="149">
        <v>173</v>
      </c>
      <c r="B93" s="141" t="s">
        <v>23</v>
      </c>
      <c r="C93" s="142" t="s">
        <v>167</v>
      </c>
      <c r="D93" s="91" t="s">
        <v>21</v>
      </c>
      <c r="E93" s="71">
        <v>0</v>
      </c>
      <c r="F93" s="71">
        <v>0</v>
      </c>
      <c r="G93" s="71">
        <v>0</v>
      </c>
      <c r="H93" s="71">
        <v>0</v>
      </c>
      <c r="I93" s="71">
        <v>0</v>
      </c>
      <c r="J93" s="71">
        <v>0</v>
      </c>
      <c r="K93" s="71">
        <v>0</v>
      </c>
      <c r="L93" s="71">
        <v>0</v>
      </c>
      <c r="M93" s="71">
        <v>0</v>
      </c>
      <c r="N93" s="71">
        <v>0</v>
      </c>
      <c r="O93" s="51"/>
      <c r="P93" s="51"/>
      <c r="Q93" s="51"/>
      <c r="R93" s="51"/>
      <c r="S93" s="52">
        <f t="shared" si="2"/>
        <v>0</v>
      </c>
      <c r="T93" s="262"/>
      <c r="U93" s="185"/>
      <c r="V93" s="54"/>
      <c r="W93" s="54"/>
      <c r="X93" s="54"/>
      <c r="Y93" s="54"/>
      <c r="Z93" s="54"/>
      <c r="AA93" s="55"/>
      <c r="AB93" s="56"/>
    </row>
    <row r="94" spans="1:28" ht="16.149999999999999" customHeight="1" thickBot="1" x14ac:dyDescent="0.3">
      <c r="A94" s="150"/>
      <c r="B94" s="89"/>
      <c r="C94" s="90"/>
      <c r="D94" s="91"/>
      <c r="E94" s="71">
        <v>0</v>
      </c>
      <c r="F94" s="71">
        <v>5</v>
      </c>
      <c r="G94" s="71">
        <v>0</v>
      </c>
      <c r="H94" s="71">
        <v>1</v>
      </c>
      <c r="I94" s="71">
        <v>0</v>
      </c>
      <c r="J94" s="71">
        <v>0</v>
      </c>
      <c r="K94" s="71">
        <v>0</v>
      </c>
      <c r="L94" s="71">
        <v>0</v>
      </c>
      <c r="M94" s="71">
        <v>0</v>
      </c>
      <c r="N94" s="71">
        <v>0</v>
      </c>
      <c r="O94" s="73"/>
      <c r="P94" s="73"/>
      <c r="Q94" s="73"/>
      <c r="R94" s="73"/>
      <c r="S94" s="74">
        <f t="shared" si="2"/>
        <v>6</v>
      </c>
      <c r="T94" s="262"/>
      <c r="U94" s="186">
        <v>0.5180555555555556</v>
      </c>
      <c r="V94" s="37" t="s">
        <v>3</v>
      </c>
      <c r="W94" s="38"/>
      <c r="X94" s="38"/>
      <c r="Y94" s="39"/>
      <c r="Z94" s="39"/>
      <c r="AA94" s="40"/>
      <c r="AB94" s="41" t="str">
        <f>TEXT( (U95-U94+0.00000000000001),"[hh].mm.ss")</f>
        <v>06.05.00</v>
      </c>
    </row>
    <row r="95" spans="1:28" ht="16.149999999999999" customHeight="1" thickBot="1" x14ac:dyDescent="0.3">
      <c r="A95" s="151"/>
      <c r="B95" s="92"/>
      <c r="C95" s="93"/>
      <c r="D95" s="94"/>
      <c r="E95" s="68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70" t="str">
        <f t="shared" si="2"/>
        <v/>
      </c>
      <c r="T95" s="263"/>
      <c r="U95" s="186">
        <v>0.7715277777777777</v>
      </c>
      <c r="V95" s="42" t="s">
        <v>11</v>
      </c>
      <c r="W95" s="43"/>
      <c r="X95" s="43"/>
      <c r="Y95" s="44"/>
      <c r="Z95" s="45"/>
      <c r="AA95" s="46"/>
      <c r="AB95" s="47" t="str">
        <f>TEXT(IF($E93="","",(IF($E94="",S93/(15-(COUNTIF($E93:$R93,""))),(IF($E95="",(S93+S94)/(30-(COUNTIF($E93:$R93,"")+COUNTIF($E94:$R94,""))), (S93+S94+S95)/(45-(COUNTIF($E93:$R93,"")+COUNTIF($E94:$R94,"")+COUNTIF($E95:$R95,"")))))))),"0,00")</f>
        <v>0,27</v>
      </c>
    </row>
    <row r="96" spans="1:28" ht="14.45" customHeight="1" thickBot="1" x14ac:dyDescent="0.3">
      <c r="A96" s="148"/>
      <c r="B96" s="86"/>
      <c r="C96" s="87"/>
      <c r="D96" s="88"/>
      <c r="E96" s="71">
        <v>0</v>
      </c>
      <c r="F96" s="71">
        <v>2</v>
      </c>
      <c r="G96" s="71">
        <v>3</v>
      </c>
      <c r="H96" s="71">
        <v>3</v>
      </c>
      <c r="I96" s="71">
        <v>3</v>
      </c>
      <c r="J96" s="71">
        <v>3</v>
      </c>
      <c r="K96" s="71">
        <v>1</v>
      </c>
      <c r="L96" s="71">
        <v>0</v>
      </c>
      <c r="M96" s="71">
        <v>2</v>
      </c>
      <c r="N96" s="71">
        <v>5</v>
      </c>
      <c r="O96" s="57"/>
      <c r="P96" s="57"/>
      <c r="Q96" s="57"/>
      <c r="R96" s="57"/>
      <c r="S96" s="58">
        <f t="shared" si="2"/>
        <v>22</v>
      </c>
      <c r="T96" s="261">
        <v>20</v>
      </c>
      <c r="U96" s="184">
        <f>SUM(S96:S99)</f>
        <v>49</v>
      </c>
      <c r="V96" s="48">
        <f>COUNTIF($E96:$R96,0)+COUNTIF($E97:$R97,0)+COUNTIF($E98:$R98,0)+COUNTIF($E99:$R99,0)</f>
        <v>9</v>
      </c>
      <c r="W96" s="48">
        <f>COUNTIF($E96:$R96,1)+COUNTIF($E97:$R97,1)+COUNTIF($E98:$R98,1)+COUNTIF($E99:$R99,1)</f>
        <v>5</v>
      </c>
      <c r="X96" s="48">
        <f>COUNTIF($E96:$R96,2)+COUNTIF($E97:$R97,2)+COUNTIF($E98:$R98,2)+COUNTIF($E99:$R99,2)</f>
        <v>6</v>
      </c>
      <c r="Y96" s="48">
        <f>COUNTIF($E96:$R96,3)+COUNTIF($E97:$R97,3)+COUNTIF($E98:$R98,3)+COUNTIF($E99:$R99,3)</f>
        <v>9</v>
      </c>
      <c r="Z96" s="48">
        <f>COUNTIF($E96:$R96,5)+COUNTIF($E97:$R97,5)+COUNTIF($E98:$R98,5)+COUNTIF($E99:$R99,5)</f>
        <v>1</v>
      </c>
      <c r="AA96" s="49">
        <f>COUNTIF($E96:$R96,"5*")+COUNTIF($E97:$R97,"5*")+COUNTIF($E98:$R98,"5*")</f>
        <v>0</v>
      </c>
      <c r="AB96" s="50">
        <f>COUNTIF($E96:$R96,20)+COUNTIF($E97:$R97,20)+COUNTIF($E98:$R98,20)</f>
        <v>0</v>
      </c>
    </row>
    <row r="97" spans="1:28" ht="14.45" customHeight="1" thickBot="1" x14ac:dyDescent="0.3">
      <c r="A97" s="149">
        <v>174</v>
      </c>
      <c r="B97" s="143" t="s">
        <v>168</v>
      </c>
      <c r="C97" s="142" t="s">
        <v>169</v>
      </c>
      <c r="D97" s="91" t="s">
        <v>21</v>
      </c>
      <c r="E97" s="71">
        <v>1</v>
      </c>
      <c r="F97" s="71">
        <v>0</v>
      </c>
      <c r="G97" s="71">
        <v>2</v>
      </c>
      <c r="H97" s="71">
        <v>3</v>
      </c>
      <c r="I97" s="71">
        <v>0</v>
      </c>
      <c r="J97" s="71">
        <v>1</v>
      </c>
      <c r="K97" s="71">
        <v>0</v>
      </c>
      <c r="L97" s="71">
        <v>2</v>
      </c>
      <c r="M97" s="71">
        <v>3</v>
      </c>
      <c r="N97" s="71">
        <v>1</v>
      </c>
      <c r="O97" s="51"/>
      <c r="P97" s="51"/>
      <c r="Q97" s="51"/>
      <c r="R97" s="51"/>
      <c r="S97" s="52">
        <f t="shared" si="2"/>
        <v>13</v>
      </c>
      <c r="T97" s="262"/>
      <c r="U97" s="185"/>
      <c r="V97" s="54"/>
      <c r="W97" s="54"/>
      <c r="X97" s="54"/>
      <c r="Y97" s="54"/>
      <c r="Z97" s="54"/>
      <c r="AA97" s="55"/>
      <c r="AB97" s="56"/>
    </row>
    <row r="98" spans="1:28" ht="16.149999999999999" customHeight="1" thickBot="1" x14ac:dyDescent="0.3">
      <c r="A98" s="150"/>
      <c r="B98" s="89"/>
      <c r="C98" s="90"/>
      <c r="D98" s="91"/>
      <c r="E98" s="71">
        <v>0</v>
      </c>
      <c r="F98" s="71">
        <v>0</v>
      </c>
      <c r="G98" s="71">
        <v>2</v>
      </c>
      <c r="H98" s="71">
        <v>3</v>
      </c>
      <c r="I98" s="71">
        <v>1</v>
      </c>
      <c r="J98" s="71">
        <v>2</v>
      </c>
      <c r="K98" s="71">
        <v>0</v>
      </c>
      <c r="L98" s="71">
        <v>3</v>
      </c>
      <c r="M98" s="71">
        <v>3</v>
      </c>
      <c r="N98" s="71">
        <v>0</v>
      </c>
      <c r="O98" s="73"/>
      <c r="P98" s="73"/>
      <c r="Q98" s="73"/>
      <c r="R98" s="73"/>
      <c r="S98" s="74">
        <f t="shared" si="2"/>
        <v>14</v>
      </c>
      <c r="T98" s="262"/>
      <c r="U98" s="186">
        <v>0.51874999999999993</v>
      </c>
      <c r="V98" s="37" t="s">
        <v>3</v>
      </c>
      <c r="W98" s="38"/>
      <c r="X98" s="38"/>
      <c r="Y98" s="39"/>
      <c r="Z98" s="39"/>
      <c r="AA98" s="40"/>
      <c r="AB98" s="41" t="str">
        <f>TEXT( (U99-U98+0.00000000000001),"[hh].mm.ss")</f>
        <v>05.36.00</v>
      </c>
    </row>
    <row r="99" spans="1:28" ht="16.149999999999999" customHeight="1" thickBot="1" x14ac:dyDescent="0.3">
      <c r="A99" s="151"/>
      <c r="B99" s="92"/>
      <c r="C99" s="93"/>
      <c r="D99" s="94"/>
      <c r="E99" s="68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70" t="str">
        <f t="shared" si="2"/>
        <v/>
      </c>
      <c r="T99" s="263"/>
      <c r="U99" s="186">
        <v>0.75208333333333333</v>
      </c>
      <c r="V99" s="42" t="s">
        <v>11</v>
      </c>
      <c r="W99" s="43"/>
      <c r="X99" s="43"/>
      <c r="Y99" s="44"/>
      <c r="Z99" s="45"/>
      <c r="AA99" s="46"/>
      <c r="AB99" s="47" t="str">
        <f>TEXT(IF($E97="","",(IF($E98="",S97/(15-(COUNTIF($E97:$R97,""))),(IF($E99="",(S97+S98)/(30-(COUNTIF($E97:$R97,"")+COUNTIF($E98:$R98,""))), (S97+S98+S99)/(45-(COUNTIF($E97:$R97,"")+COUNTIF($E98:$R98,"")+COUNTIF($E99:$R99,"")))))))),"0,00")</f>
        <v>1,23</v>
      </c>
    </row>
    <row r="100" spans="1:28" ht="14.45" customHeight="1" thickBot="1" x14ac:dyDescent="0.3">
      <c r="A100" s="148"/>
      <c r="B100" s="86"/>
      <c r="C100" s="87"/>
      <c r="D100" s="88"/>
      <c r="E100" s="71">
        <v>0</v>
      </c>
      <c r="F100" s="71">
        <v>0</v>
      </c>
      <c r="G100" s="71">
        <v>5</v>
      </c>
      <c r="H100" s="71">
        <v>0</v>
      </c>
      <c r="I100" s="71">
        <v>1</v>
      </c>
      <c r="J100" s="71">
        <v>1</v>
      </c>
      <c r="K100" s="71">
        <v>1</v>
      </c>
      <c r="L100" s="71">
        <v>0</v>
      </c>
      <c r="M100" s="71">
        <v>2</v>
      </c>
      <c r="N100" s="71">
        <v>8</v>
      </c>
      <c r="O100" s="57"/>
      <c r="P100" s="57"/>
      <c r="Q100" s="57"/>
      <c r="R100" s="57"/>
      <c r="S100" s="58">
        <f t="shared" si="2"/>
        <v>18</v>
      </c>
      <c r="T100" s="261">
        <v>14</v>
      </c>
      <c r="U100" s="184">
        <f>SUM(S100:S103)</f>
        <v>36</v>
      </c>
      <c r="V100" s="48">
        <f>COUNTIF($E100:$R100,0)+COUNTIF($E101:$R101,0)+COUNTIF($E102:$R102,0)+COUNTIF($E103:$R103,0)</f>
        <v>16</v>
      </c>
      <c r="W100" s="48">
        <f>COUNTIF($E100:$R100,1)+COUNTIF($E101:$R101,1)+COUNTIF($E102:$R102,1)+COUNTIF($E103:$R103,1)</f>
        <v>7</v>
      </c>
      <c r="X100" s="48">
        <f>COUNTIF($E100:$R100,2)+COUNTIF($E101:$R101,2)+COUNTIF($E102:$R102,2)+COUNTIF($E103:$R103,2)</f>
        <v>3</v>
      </c>
      <c r="Y100" s="48">
        <f>COUNTIF($E100:$R100,3)+COUNTIF($E101:$R101,3)+COUNTIF($E102:$R102,3)+COUNTIF($E103:$R103,3)</f>
        <v>0</v>
      </c>
      <c r="Z100" s="48">
        <f>COUNTIF($E100:$R100,5)+COUNTIF($E101:$R101,5)+COUNTIF($E102:$R102,5)+COUNTIF($E103:$R103,5)</f>
        <v>3</v>
      </c>
      <c r="AA100" s="49">
        <f>COUNTIF($E100:$R100,"5*")+COUNTIF($E101:$R101,"5*")+COUNTIF($E102:$R102,"5*")</f>
        <v>0</v>
      </c>
      <c r="AB100" s="50">
        <f>COUNTIF($E100:$R100,20)+COUNTIF($E101:$R101,20)+COUNTIF($E102:$R102,20)</f>
        <v>0</v>
      </c>
    </row>
    <row r="101" spans="1:28" ht="14.45" customHeight="1" thickBot="1" x14ac:dyDescent="0.3">
      <c r="A101" s="149">
        <v>175</v>
      </c>
      <c r="B101" s="143" t="s">
        <v>134</v>
      </c>
      <c r="C101" s="142" t="s">
        <v>170</v>
      </c>
      <c r="D101" s="91" t="s">
        <v>21</v>
      </c>
      <c r="E101" s="71">
        <v>0</v>
      </c>
      <c r="F101" s="71">
        <v>0</v>
      </c>
      <c r="G101" s="71">
        <v>2</v>
      </c>
      <c r="H101" s="71">
        <v>1</v>
      </c>
      <c r="I101" s="71">
        <v>0</v>
      </c>
      <c r="J101" s="71">
        <v>1</v>
      </c>
      <c r="K101" s="71">
        <v>0</v>
      </c>
      <c r="L101" s="71">
        <v>1</v>
      </c>
      <c r="M101" s="71">
        <v>0</v>
      </c>
      <c r="N101" s="71">
        <v>0</v>
      </c>
      <c r="O101" s="51"/>
      <c r="P101" s="51"/>
      <c r="Q101" s="51"/>
      <c r="R101" s="51"/>
      <c r="S101" s="52">
        <f t="shared" si="2"/>
        <v>5</v>
      </c>
      <c r="T101" s="262"/>
      <c r="U101" s="185"/>
      <c r="V101" s="54"/>
      <c r="W101" s="54"/>
      <c r="X101" s="54"/>
      <c r="Y101" s="54"/>
      <c r="Z101" s="54"/>
      <c r="AA101" s="55"/>
      <c r="AB101" s="56"/>
    </row>
    <row r="102" spans="1:28" ht="16.149999999999999" customHeight="1" thickBot="1" x14ac:dyDescent="0.3">
      <c r="A102" s="150"/>
      <c r="B102" s="89"/>
      <c r="C102" s="90"/>
      <c r="D102" s="91"/>
      <c r="E102" s="71">
        <v>0</v>
      </c>
      <c r="F102" s="71">
        <v>1</v>
      </c>
      <c r="G102" s="71">
        <v>5</v>
      </c>
      <c r="H102" s="71">
        <v>0</v>
      </c>
      <c r="I102" s="71">
        <v>2</v>
      </c>
      <c r="J102" s="71">
        <v>5</v>
      </c>
      <c r="K102" s="71">
        <v>0</v>
      </c>
      <c r="L102" s="71">
        <v>0</v>
      </c>
      <c r="M102" s="71">
        <v>0</v>
      </c>
      <c r="N102" s="71">
        <v>0</v>
      </c>
      <c r="O102" s="73"/>
      <c r="P102" s="73"/>
      <c r="Q102" s="73"/>
      <c r="R102" s="73"/>
      <c r="S102" s="74">
        <f t="shared" si="2"/>
        <v>13</v>
      </c>
      <c r="T102" s="262"/>
      <c r="U102" s="186">
        <v>0.51944444444444449</v>
      </c>
      <c r="V102" s="37" t="s">
        <v>3</v>
      </c>
      <c r="W102" s="38"/>
      <c r="X102" s="38"/>
      <c r="Y102" s="39"/>
      <c r="Z102" s="39"/>
      <c r="AA102" s="40"/>
      <c r="AB102" s="41" t="str">
        <f>TEXT( (U103-U102+0.00000000000001),"[hh].mm.ss")</f>
        <v>05.35.00</v>
      </c>
    </row>
    <row r="103" spans="1:28" ht="16.149999999999999" customHeight="1" thickBot="1" x14ac:dyDescent="0.3">
      <c r="A103" s="151"/>
      <c r="B103" s="92"/>
      <c r="C103" s="93"/>
      <c r="D103" s="94"/>
      <c r="E103" s="68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70" t="str">
        <f t="shared" si="2"/>
        <v/>
      </c>
      <c r="T103" s="263"/>
      <c r="U103" s="186">
        <v>0.75208333333333333</v>
      </c>
      <c r="V103" s="42" t="s">
        <v>11</v>
      </c>
      <c r="W103" s="43"/>
      <c r="X103" s="43"/>
      <c r="Y103" s="44"/>
      <c r="Z103" s="45"/>
      <c r="AA103" s="46"/>
      <c r="AB103" s="47" t="str">
        <f>TEXT(IF($E101="","",(IF($E102="",S101/(15-(COUNTIF($E101:$R101,""))),(IF($E103="",(S101+S102)/(30-(COUNTIF($E101:$R101,"")+COUNTIF($E102:$R102,""))), (S101+S102+S103)/(45-(COUNTIF($E101:$R101,"")+COUNTIF($E102:$R102,"")+COUNTIF($E103:$R103,"")))))))),"0,00")</f>
        <v>0,82</v>
      </c>
    </row>
    <row r="104" spans="1:28" ht="14.45" customHeight="1" thickBot="1" x14ac:dyDescent="0.3">
      <c r="A104" s="148"/>
      <c r="B104" s="86"/>
      <c r="C104" s="87"/>
      <c r="D104" s="88"/>
      <c r="E104" s="71">
        <v>1</v>
      </c>
      <c r="F104" s="71">
        <v>1</v>
      </c>
      <c r="G104" s="71">
        <v>5</v>
      </c>
      <c r="H104" s="71">
        <v>5</v>
      </c>
      <c r="I104" s="71">
        <v>5</v>
      </c>
      <c r="J104" s="71">
        <v>2</v>
      </c>
      <c r="K104" s="71">
        <v>0</v>
      </c>
      <c r="L104" s="71">
        <v>2</v>
      </c>
      <c r="M104" s="71">
        <v>3</v>
      </c>
      <c r="N104" s="71">
        <v>0</v>
      </c>
      <c r="O104" s="57"/>
      <c r="P104" s="57"/>
      <c r="Q104" s="57"/>
      <c r="R104" s="57"/>
      <c r="S104" s="58">
        <f t="shared" ref="S104:S107" si="3">IF(E104="","",SUM(E104:R104)+(COUNTIF(E104:R104,"5*")*5))</f>
        <v>24</v>
      </c>
      <c r="T104" s="261">
        <v>22</v>
      </c>
      <c r="U104" s="184">
        <f>SUM(S104:S107)</f>
        <v>73</v>
      </c>
      <c r="V104" s="48">
        <f>COUNTIF($E104:$R104,0)+COUNTIF($E105:$R105,0)+COUNTIF($E106:$R106,0)+COUNTIF($E107:$R107,0)</f>
        <v>2</v>
      </c>
      <c r="W104" s="48">
        <f>COUNTIF($E104:$R104,1)+COUNTIF($E105:$R105,1)+COUNTIF($E106:$R106,1)+COUNTIF($E107:$R107,1)</f>
        <v>10</v>
      </c>
      <c r="X104" s="48">
        <f>COUNTIF($E104:$R104,2)+COUNTIF($E105:$R105,2)+COUNTIF($E106:$R106,2)+COUNTIF($E107:$R107,2)</f>
        <v>3</v>
      </c>
      <c r="Y104" s="48">
        <f>COUNTIF($E104:$R104,3)+COUNTIF($E105:$R105,3)+COUNTIF($E106:$R106,3)+COUNTIF($E107:$R107,3)</f>
        <v>9</v>
      </c>
      <c r="Z104" s="48">
        <f>COUNTIF($E104:$R104,5)+COUNTIF($E105:$R105,5)+COUNTIF($E106:$R106,5)+COUNTIF($E107:$R107,5)</f>
        <v>6</v>
      </c>
      <c r="AA104" s="49">
        <f>COUNTIF($E104:$R104,"5*")+COUNTIF($E105:$R105,"5*")+COUNTIF($E106:$R106,"5*")</f>
        <v>0</v>
      </c>
      <c r="AB104" s="50">
        <f>COUNTIF($E104:$R104,20)+COUNTIF($E105:$R105,20)+COUNTIF($E106:$R106,20)</f>
        <v>0</v>
      </c>
    </row>
    <row r="105" spans="1:28" ht="14.45" customHeight="1" thickBot="1" x14ac:dyDescent="0.3">
      <c r="A105" s="149">
        <v>176</v>
      </c>
      <c r="B105" s="144" t="s">
        <v>171</v>
      </c>
      <c r="C105" s="145" t="s">
        <v>172</v>
      </c>
      <c r="D105" s="91" t="s">
        <v>68</v>
      </c>
      <c r="E105" s="71">
        <v>1</v>
      </c>
      <c r="F105" s="71">
        <v>3</v>
      </c>
      <c r="G105" s="71">
        <v>3</v>
      </c>
      <c r="H105" s="71">
        <v>3</v>
      </c>
      <c r="I105" s="71">
        <v>1</v>
      </c>
      <c r="J105" s="71">
        <v>3</v>
      </c>
      <c r="K105" s="71">
        <v>1</v>
      </c>
      <c r="L105" s="71">
        <v>5</v>
      </c>
      <c r="M105" s="71">
        <v>5</v>
      </c>
      <c r="N105" s="71">
        <v>1</v>
      </c>
      <c r="O105" s="51"/>
      <c r="P105" s="51"/>
      <c r="Q105" s="51"/>
      <c r="R105" s="51"/>
      <c r="S105" s="52">
        <f t="shared" si="3"/>
        <v>26</v>
      </c>
      <c r="T105" s="262"/>
      <c r="U105" s="185"/>
      <c r="V105" s="54"/>
      <c r="W105" s="54"/>
      <c r="X105" s="54"/>
      <c r="Y105" s="54"/>
      <c r="Z105" s="54"/>
      <c r="AA105" s="55"/>
      <c r="AB105" s="56"/>
    </row>
    <row r="106" spans="1:28" ht="16.149999999999999" customHeight="1" thickBot="1" x14ac:dyDescent="0.3">
      <c r="A106" s="150"/>
      <c r="B106" s="89"/>
      <c r="C106" s="90"/>
      <c r="D106" s="91"/>
      <c r="E106" s="71">
        <v>1</v>
      </c>
      <c r="F106" s="71">
        <v>1</v>
      </c>
      <c r="G106" s="71">
        <v>5</v>
      </c>
      <c r="H106" s="71">
        <v>2</v>
      </c>
      <c r="I106" s="71">
        <v>3</v>
      </c>
      <c r="J106" s="71">
        <v>3</v>
      </c>
      <c r="K106" s="71">
        <v>1</v>
      </c>
      <c r="L106" s="71">
        <v>3</v>
      </c>
      <c r="M106" s="71">
        <v>1</v>
      </c>
      <c r="N106" s="71">
        <v>3</v>
      </c>
      <c r="O106" s="73"/>
      <c r="P106" s="73"/>
      <c r="Q106" s="73"/>
      <c r="R106" s="73"/>
      <c r="S106" s="74">
        <f t="shared" si="3"/>
        <v>23</v>
      </c>
      <c r="T106" s="262"/>
      <c r="U106" s="186">
        <v>0.52013888888888882</v>
      </c>
      <c r="V106" s="37" t="s">
        <v>3</v>
      </c>
      <c r="W106" s="38"/>
      <c r="X106" s="38"/>
      <c r="Y106" s="39"/>
      <c r="Z106" s="39"/>
      <c r="AA106" s="40"/>
      <c r="AB106" s="41" t="str">
        <f>TEXT( (U107-U106+0.00000000000001),"[hh].mm.ss")</f>
        <v>05.58.00</v>
      </c>
    </row>
    <row r="107" spans="1:28" ht="16.149999999999999" customHeight="1" thickBot="1" x14ac:dyDescent="0.3">
      <c r="A107" s="151"/>
      <c r="B107" s="92"/>
      <c r="C107" s="93"/>
      <c r="D107" s="94"/>
      <c r="E107" s="68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70" t="str">
        <f t="shared" si="3"/>
        <v/>
      </c>
      <c r="T107" s="263"/>
      <c r="U107" s="186">
        <v>0.76874999999999993</v>
      </c>
      <c r="V107" s="42" t="s">
        <v>11</v>
      </c>
      <c r="W107" s="43"/>
      <c r="X107" s="43"/>
      <c r="Y107" s="44"/>
      <c r="Z107" s="45"/>
      <c r="AA107" s="46"/>
      <c r="AB107" s="47" t="str">
        <f>TEXT(IF($E105="","",(IF($E106="",S105/(15-(COUNTIF($E105:$R105,""))),(IF($E107="",(S105+S106)/(30-(COUNTIF($E105:$R105,"")+COUNTIF($E106:$R106,""))), (S105+S106+S107)/(45-(COUNTIF($E105:$R105,"")+COUNTIF($E106:$R106,"")+COUNTIF($E107:$R107,"")))))))),"0,00")</f>
        <v>2,23</v>
      </c>
    </row>
  </sheetData>
  <mergeCells count="32">
    <mergeCell ref="T92:T95"/>
    <mergeCell ref="T96:T99"/>
    <mergeCell ref="T100:T103"/>
    <mergeCell ref="T104:T107"/>
    <mergeCell ref="AA1:AB2"/>
    <mergeCell ref="AA3:AB3"/>
    <mergeCell ref="A3:Z3"/>
    <mergeCell ref="T72:T75"/>
    <mergeCell ref="T76:T79"/>
    <mergeCell ref="T80:T83"/>
    <mergeCell ref="T84:T87"/>
    <mergeCell ref="T88:T91"/>
    <mergeCell ref="T52:T55"/>
    <mergeCell ref="T56:T59"/>
    <mergeCell ref="T60:T63"/>
    <mergeCell ref="T64:T67"/>
    <mergeCell ref="T68:T71"/>
    <mergeCell ref="T8:T11"/>
    <mergeCell ref="A1:C1"/>
    <mergeCell ref="D1:R1"/>
    <mergeCell ref="A2:C2"/>
    <mergeCell ref="D2:R2"/>
    <mergeCell ref="T36:T39"/>
    <mergeCell ref="T40:T43"/>
    <mergeCell ref="T44:T47"/>
    <mergeCell ref="T48:T51"/>
    <mergeCell ref="T12:T15"/>
    <mergeCell ref="T16:T19"/>
    <mergeCell ref="T20:T23"/>
    <mergeCell ref="T24:T27"/>
    <mergeCell ref="T28:T31"/>
    <mergeCell ref="T32:T35"/>
  </mergeCells>
  <pageMargins left="0.7" right="0.7" top="0.75" bottom="0.75" header="0.3" footer="0.3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workbookViewId="0">
      <selection activeCell="D1" sqref="D1:R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20" max="20" width="8.28515625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</cols>
  <sheetData>
    <row r="1" spans="1:28" ht="33.75" customHeight="1" x14ac:dyDescent="0.65">
      <c r="A1" s="255" t="s">
        <v>20</v>
      </c>
      <c r="B1" s="256"/>
      <c r="C1" s="257"/>
      <c r="D1" s="272" t="s">
        <v>82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"/>
      <c r="T1" s="1"/>
      <c r="U1" s="1"/>
      <c r="V1" s="1"/>
      <c r="W1" s="1"/>
      <c r="X1" s="1"/>
      <c r="Y1" s="1"/>
      <c r="Z1" s="1"/>
      <c r="AA1" s="264" t="s">
        <v>191</v>
      </c>
      <c r="AB1" s="265"/>
    </row>
    <row r="2" spans="1:28" ht="51.75" customHeight="1" thickBot="1" x14ac:dyDescent="0.45">
      <c r="A2" s="258"/>
      <c r="B2" s="259"/>
      <c r="C2" s="260"/>
      <c r="D2" s="274" t="s">
        <v>17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"/>
      <c r="T2" s="2"/>
      <c r="U2" s="2"/>
      <c r="V2" s="2"/>
      <c r="W2" s="2"/>
      <c r="X2" s="2"/>
      <c r="Y2" s="2"/>
      <c r="Z2" s="2"/>
      <c r="AA2" s="266"/>
      <c r="AB2" s="267"/>
    </row>
    <row r="3" spans="1:28" ht="30" customHeight="1" x14ac:dyDescent="0.6">
      <c r="A3" s="268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70" t="s">
        <v>188</v>
      </c>
      <c r="AB3" s="271"/>
    </row>
    <row r="4" spans="1:28" ht="15" x14ac:dyDescent="0.2">
      <c r="A4" s="4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5"/>
      <c r="W4" s="5"/>
      <c r="X4" s="5"/>
      <c r="Y4" s="5"/>
      <c r="Z4" s="7"/>
      <c r="AA4" s="8"/>
      <c r="AB4" s="9"/>
    </row>
    <row r="5" spans="1:28" ht="16.5" thickBot="1" x14ac:dyDescent="0.3">
      <c r="A5" s="10"/>
      <c r="B5" s="11"/>
      <c r="C5" s="12"/>
      <c r="D5" s="12"/>
      <c r="E5" s="13"/>
      <c r="F5" s="13"/>
      <c r="G5" s="13"/>
      <c r="H5" s="13"/>
      <c r="I5" s="13" t="s">
        <v>16</v>
      </c>
      <c r="J5" s="13"/>
      <c r="K5" s="13"/>
      <c r="L5" s="13"/>
      <c r="M5" s="13"/>
      <c r="N5" s="13"/>
      <c r="O5" s="14"/>
      <c r="P5" s="13"/>
      <c r="Q5" s="13"/>
      <c r="R5" s="13"/>
      <c r="S5" s="15"/>
      <c r="T5" s="15"/>
      <c r="U5" s="16">
        <v>41069</v>
      </c>
      <c r="V5" s="17"/>
      <c r="W5" s="17"/>
      <c r="X5" s="17"/>
      <c r="Y5" s="15"/>
      <c r="Z5" s="18"/>
      <c r="AA5" s="19"/>
      <c r="AB5" s="20"/>
    </row>
    <row r="6" spans="1:28" ht="15" x14ac:dyDescent="0.25">
      <c r="A6" s="192" t="s">
        <v>186</v>
      </c>
      <c r="B6" s="65" t="s">
        <v>14</v>
      </c>
      <c r="C6" s="66"/>
      <c r="D6" s="67" t="s">
        <v>19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 t="s">
        <v>0</v>
      </c>
      <c r="T6" s="24" t="s">
        <v>185</v>
      </c>
      <c r="U6" s="25"/>
      <c r="V6" s="26" t="s">
        <v>9</v>
      </c>
      <c r="W6" s="27"/>
      <c r="X6" s="27"/>
      <c r="Y6" s="28"/>
      <c r="Z6" s="28"/>
      <c r="AA6" s="28"/>
      <c r="AB6" s="29"/>
    </row>
    <row r="7" spans="1:28" ht="15.75" thickBot="1" x14ac:dyDescent="0.3">
      <c r="A7" s="193" t="s">
        <v>4</v>
      </c>
      <c r="B7" s="96" t="s">
        <v>15</v>
      </c>
      <c r="C7" s="97"/>
      <c r="D7" s="98" t="s">
        <v>18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1" t="s">
        <v>7</v>
      </c>
      <c r="T7" s="31" t="s">
        <v>1</v>
      </c>
      <c r="U7" s="32" t="s">
        <v>8</v>
      </c>
      <c r="V7" s="33">
        <v>0</v>
      </c>
      <c r="W7" s="34">
        <v>1</v>
      </c>
      <c r="X7" s="34">
        <v>2</v>
      </c>
      <c r="Y7" s="34">
        <v>3</v>
      </c>
      <c r="Z7" s="34">
        <v>5</v>
      </c>
      <c r="AA7" s="35" t="s">
        <v>2</v>
      </c>
      <c r="AB7" s="36">
        <v>20</v>
      </c>
    </row>
    <row r="8" spans="1:28" ht="15.75" thickBot="1" x14ac:dyDescent="0.3">
      <c r="A8" s="194"/>
      <c r="B8" s="86"/>
      <c r="C8" s="87"/>
      <c r="D8" s="88"/>
      <c r="E8" s="71">
        <v>0</v>
      </c>
      <c r="F8" s="71">
        <v>2</v>
      </c>
      <c r="G8" s="71">
        <v>2</v>
      </c>
      <c r="H8" s="71">
        <v>0</v>
      </c>
      <c r="I8" s="71">
        <v>1</v>
      </c>
      <c r="J8" s="71">
        <v>1</v>
      </c>
      <c r="K8" s="71">
        <v>1</v>
      </c>
      <c r="L8" s="71">
        <v>3</v>
      </c>
      <c r="M8" s="71">
        <v>2</v>
      </c>
      <c r="N8" s="71">
        <v>0</v>
      </c>
      <c r="O8" s="57"/>
      <c r="P8" s="57"/>
      <c r="Q8" s="57"/>
      <c r="R8" s="57"/>
      <c r="S8" s="58">
        <f t="shared" ref="S8:S43" si="0">IF(E8="","",SUM(E8:R8)+(COUNTIF(E8:R8,"5*")*5))</f>
        <v>12</v>
      </c>
      <c r="T8" s="261">
        <v>6</v>
      </c>
      <c r="U8" s="184">
        <f>SUM(S8:S11)</f>
        <v>18</v>
      </c>
      <c r="V8" s="48">
        <f>COUNTIF($E8:$R8,0)+COUNTIF($E9:$R9,0)+COUNTIF($E10:$R10,0)+COUNTIF($E11:$R11,0)</f>
        <v>20</v>
      </c>
      <c r="W8" s="48">
        <f>COUNTIF($E8:$R8,1)+COUNTIF($E9:$R9,1)+COUNTIF($E10:$R10,1)+COUNTIF($E11:$R11,1)</f>
        <v>4</v>
      </c>
      <c r="X8" s="48">
        <f>COUNTIF($E8:$R8,2)+COUNTIF($E9:$R9,2)+COUNTIF($E10:$R10,2)+COUNTIF($E11:$R11,2)</f>
        <v>4</v>
      </c>
      <c r="Y8" s="48">
        <f>COUNTIF($E8:$R8,3)+COUNTIF($E9:$R9,3)+COUNTIF($E10:$R10,3)+COUNTIF($E11:$R11,3)</f>
        <v>2</v>
      </c>
      <c r="Z8" s="48">
        <f>COUNTIF($E8:$R8,5)+COUNTIF($E9:$R9,5)+COUNTIF($E10:$R10,5)+COUNTIF($E11:$R11,5)</f>
        <v>0</v>
      </c>
      <c r="AA8" s="49">
        <f>COUNTIF($E8:$R8,"5*")+COUNTIF($E9:$R9,"5*")+COUNTIF($E10:$R10,"5*")</f>
        <v>0</v>
      </c>
      <c r="AB8" s="50">
        <f>COUNTIF($E8:$R8,20)+COUNTIF($E9:$R9,20)+COUNTIF($E10:$R10,20)</f>
        <v>0</v>
      </c>
    </row>
    <row r="9" spans="1:28" ht="15.75" thickBot="1" x14ac:dyDescent="0.3">
      <c r="A9" s="195">
        <v>201</v>
      </c>
      <c r="B9" s="182" t="s">
        <v>32</v>
      </c>
      <c r="C9" s="183" t="s">
        <v>173</v>
      </c>
      <c r="D9" s="91"/>
      <c r="E9" s="71">
        <v>0</v>
      </c>
      <c r="F9" s="71">
        <v>1</v>
      </c>
      <c r="G9" s="71">
        <v>2</v>
      </c>
      <c r="H9" s="71">
        <v>0</v>
      </c>
      <c r="I9" s="71">
        <v>0</v>
      </c>
      <c r="J9" s="71">
        <v>0</v>
      </c>
      <c r="K9" s="71">
        <v>0</v>
      </c>
      <c r="L9" s="71">
        <v>3</v>
      </c>
      <c r="M9" s="71">
        <v>0</v>
      </c>
      <c r="N9" s="71">
        <v>0</v>
      </c>
      <c r="O9" s="51"/>
      <c r="P9" s="51"/>
      <c r="Q9" s="51"/>
      <c r="R9" s="51"/>
      <c r="S9" s="52">
        <f t="shared" si="0"/>
        <v>6</v>
      </c>
      <c r="T9" s="262"/>
      <c r="U9" s="185"/>
      <c r="V9" s="54"/>
      <c r="W9" s="54"/>
      <c r="X9" s="54"/>
      <c r="Y9" s="54"/>
      <c r="Z9" s="54"/>
      <c r="AA9" s="55"/>
      <c r="AB9" s="56"/>
    </row>
    <row r="10" spans="1:28" ht="18.75" thickBot="1" x14ac:dyDescent="0.3">
      <c r="A10" s="196"/>
      <c r="B10" s="89"/>
      <c r="C10" s="90"/>
      <c r="D10" s="91"/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3"/>
      <c r="P10" s="73"/>
      <c r="Q10" s="73"/>
      <c r="R10" s="73"/>
      <c r="S10" s="74">
        <f t="shared" si="0"/>
        <v>0</v>
      </c>
      <c r="T10" s="262"/>
      <c r="U10" s="186">
        <v>0.54166666666666663</v>
      </c>
      <c r="V10" s="37" t="s">
        <v>3</v>
      </c>
      <c r="W10" s="38"/>
      <c r="X10" s="38"/>
      <c r="Y10" s="39"/>
      <c r="Z10" s="39"/>
      <c r="AA10" s="40"/>
      <c r="AB10" s="41" t="str">
        <f>TEXT( (U11-U10+0.00000000000001),"[hh].mm.ss")</f>
        <v>03.12.00</v>
      </c>
    </row>
    <row r="11" spans="1:28" ht="18.75" thickBot="1" x14ac:dyDescent="0.3">
      <c r="A11" s="197"/>
      <c r="B11" s="92"/>
      <c r="C11" s="93"/>
      <c r="D11" s="94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0" t="str">
        <f t="shared" si="0"/>
        <v/>
      </c>
      <c r="T11" s="263"/>
      <c r="U11" s="186">
        <v>0.67499999999999993</v>
      </c>
      <c r="V11" s="42" t="s">
        <v>11</v>
      </c>
      <c r="W11" s="43"/>
      <c r="X11" s="43"/>
      <c r="Y11" s="44"/>
      <c r="Z11" s="45"/>
      <c r="AA11" s="46"/>
      <c r="AB11" s="47" t="str">
        <f>TEXT(IF($E9="","",(IF($E10="",S9/(15-(COUNTIF($E9:$R9,""))),(IF($E11="",(S9+S10)/(30-(COUNTIF($E9:$R9,"")+COUNTIF($E10:$R10,""))), (S9+S10+S11)/(45-(COUNTIF($E9:$R9,"")+COUNTIF($E10:$R10,"")+COUNTIF($E11:$R11,"")))))))),"0,00")</f>
        <v>0,27</v>
      </c>
    </row>
    <row r="12" spans="1:28" ht="15.75" thickBot="1" x14ac:dyDescent="0.3">
      <c r="A12" s="194"/>
      <c r="B12" s="86"/>
      <c r="C12" s="87"/>
      <c r="D12" s="88"/>
      <c r="E12" s="71">
        <v>0</v>
      </c>
      <c r="F12" s="71">
        <v>1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3</v>
      </c>
      <c r="N12" s="71">
        <v>0</v>
      </c>
      <c r="O12" s="57"/>
      <c r="P12" s="57"/>
      <c r="Q12" s="57"/>
      <c r="R12" s="57"/>
      <c r="S12" s="58">
        <f t="shared" si="0"/>
        <v>4</v>
      </c>
      <c r="T12" s="261">
        <v>4</v>
      </c>
      <c r="U12" s="184">
        <f>SUM(S12:S15)</f>
        <v>14</v>
      </c>
      <c r="V12" s="48">
        <f>COUNTIF($E12:$R12,0)+COUNTIF($E13:$R13,0)+COUNTIF($E14:$R14,0)+COUNTIF($E15:$R15,0)</f>
        <v>23</v>
      </c>
      <c r="W12" s="48">
        <f>COUNTIF($E12:$R12,1)+COUNTIF($E13:$R13,1)+COUNTIF($E14:$R14,1)+COUNTIF($E15:$R15,1)</f>
        <v>4</v>
      </c>
      <c r="X12" s="48">
        <f>COUNTIF($E12:$R12,2)+COUNTIF($E13:$R13,2)+COUNTIF($E14:$R14,2)+COUNTIF($E15:$R15,2)</f>
        <v>1</v>
      </c>
      <c r="Y12" s="48">
        <f>COUNTIF($E12:$R12,3)+COUNTIF($E13:$R13,3)+COUNTIF($E14:$R14,3)+COUNTIF($E15:$R15,3)</f>
        <v>1</v>
      </c>
      <c r="Z12" s="48">
        <f>COUNTIF($E12:$R12,5)+COUNTIF($E13:$R13,5)+COUNTIF($E14:$R14,5)+COUNTIF($E15:$R15,5)</f>
        <v>1</v>
      </c>
      <c r="AA12" s="49">
        <f>COUNTIF($E12:$R12,"5*")+COUNTIF($E13:$R13,"5*")+COUNTIF($E14:$R14,"5*")</f>
        <v>0</v>
      </c>
      <c r="AB12" s="50">
        <f>COUNTIF($E12:$R12,20)+COUNTIF($E13:$R13,20)+COUNTIF($E14:$R14,20)</f>
        <v>0</v>
      </c>
    </row>
    <row r="13" spans="1:28" ht="15.75" thickBot="1" x14ac:dyDescent="0.3">
      <c r="A13" s="195">
        <v>202</v>
      </c>
      <c r="B13" s="182" t="s">
        <v>174</v>
      </c>
      <c r="C13" s="183" t="s">
        <v>175</v>
      </c>
      <c r="D13" s="91"/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1</v>
      </c>
      <c r="K13" s="71">
        <v>0</v>
      </c>
      <c r="L13" s="71">
        <v>2</v>
      </c>
      <c r="M13" s="71">
        <v>0</v>
      </c>
      <c r="N13" s="71">
        <v>0</v>
      </c>
      <c r="O13" s="51"/>
      <c r="P13" s="51"/>
      <c r="Q13" s="51"/>
      <c r="R13" s="51"/>
      <c r="S13" s="52">
        <f t="shared" si="0"/>
        <v>3</v>
      </c>
      <c r="T13" s="262"/>
      <c r="U13" s="185"/>
      <c r="V13" s="54"/>
      <c r="W13" s="54"/>
      <c r="X13" s="54"/>
      <c r="Y13" s="54"/>
      <c r="Z13" s="54"/>
      <c r="AA13" s="55"/>
      <c r="AB13" s="56"/>
    </row>
    <row r="14" spans="1:28" ht="18.75" thickBot="1" x14ac:dyDescent="0.3">
      <c r="A14" s="196"/>
      <c r="B14" s="89"/>
      <c r="C14" s="90"/>
      <c r="D14" s="91"/>
      <c r="E14" s="71">
        <v>0</v>
      </c>
      <c r="F14" s="71">
        <v>0</v>
      </c>
      <c r="G14" s="71">
        <v>0</v>
      </c>
      <c r="H14" s="71">
        <v>0</v>
      </c>
      <c r="I14" s="71">
        <v>5</v>
      </c>
      <c r="J14" s="71">
        <v>0</v>
      </c>
      <c r="K14" s="71">
        <v>0</v>
      </c>
      <c r="L14" s="71">
        <v>1</v>
      </c>
      <c r="M14" s="71">
        <v>1</v>
      </c>
      <c r="N14" s="71">
        <v>0</v>
      </c>
      <c r="O14" s="73"/>
      <c r="P14" s="73"/>
      <c r="Q14" s="73"/>
      <c r="R14" s="73"/>
      <c r="S14" s="74">
        <f t="shared" si="0"/>
        <v>7</v>
      </c>
      <c r="T14" s="262"/>
      <c r="U14" s="186">
        <v>0.54236111111111118</v>
      </c>
      <c r="V14" s="37" t="s">
        <v>3</v>
      </c>
      <c r="W14" s="38"/>
      <c r="X14" s="38"/>
      <c r="Y14" s="39"/>
      <c r="Z14" s="39"/>
      <c r="AA14" s="40"/>
      <c r="AB14" s="41" t="str">
        <f>TEXT( (U15-U14+0.00000000000001),"[hh].mm.ss")</f>
        <v>05.25.00</v>
      </c>
    </row>
    <row r="15" spans="1:28" ht="18.75" thickBot="1" x14ac:dyDescent="0.3">
      <c r="A15" s="197"/>
      <c r="B15" s="92"/>
      <c r="C15" s="93"/>
      <c r="D15" s="94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70" t="str">
        <f t="shared" si="0"/>
        <v/>
      </c>
      <c r="T15" s="263"/>
      <c r="U15" s="186">
        <v>0.7680555555555556</v>
      </c>
      <c r="V15" s="42" t="s">
        <v>11</v>
      </c>
      <c r="W15" s="43"/>
      <c r="X15" s="43"/>
      <c r="Y15" s="44"/>
      <c r="Z15" s="45"/>
      <c r="AA15" s="46"/>
      <c r="AB15" s="47" t="str">
        <f>TEXT(IF($E13="","",(IF($E14="",S13/(15-(COUNTIF($E13:$R13,""))),(IF($E15="",(S13+S14)/(30-(COUNTIF($E13:$R13,"")+COUNTIF($E14:$R14,""))), (S13+S14+S15)/(45-(COUNTIF($E13:$R13,"")+COUNTIF($E14:$R14,"")+COUNTIF($E15:$R15,"")))))))),"0,00")</f>
        <v>0,45</v>
      </c>
    </row>
    <row r="16" spans="1:28" ht="15.75" thickBot="1" x14ac:dyDescent="0.3">
      <c r="A16" s="194"/>
      <c r="B16" s="86"/>
      <c r="C16" s="87"/>
      <c r="D16" s="88"/>
      <c r="E16" s="71">
        <v>0</v>
      </c>
      <c r="F16" s="71">
        <v>0</v>
      </c>
      <c r="G16" s="71">
        <v>0</v>
      </c>
      <c r="H16" s="71">
        <v>0</v>
      </c>
      <c r="I16" s="71">
        <v>5</v>
      </c>
      <c r="J16" s="71">
        <v>1</v>
      </c>
      <c r="K16" s="71">
        <v>0</v>
      </c>
      <c r="L16" s="71">
        <v>0</v>
      </c>
      <c r="M16" s="71">
        <v>2</v>
      </c>
      <c r="N16" s="71">
        <v>0</v>
      </c>
      <c r="O16" s="57"/>
      <c r="P16" s="57"/>
      <c r="Q16" s="57"/>
      <c r="R16" s="57"/>
      <c r="S16" s="58">
        <f t="shared" si="0"/>
        <v>8</v>
      </c>
      <c r="T16" s="261">
        <v>3</v>
      </c>
      <c r="U16" s="184">
        <f>SUM(S16:S19)</f>
        <v>9</v>
      </c>
      <c r="V16" s="48">
        <f>COUNTIF($E16:$R16,0)+COUNTIF($E17:$R17,0)+COUNTIF($E18:$R18,0)+COUNTIF($E19:$R19,0)</f>
        <v>26</v>
      </c>
      <c r="W16" s="48">
        <f>COUNTIF($E16:$R16,1)+COUNTIF($E17:$R17,1)+COUNTIF($E18:$R18,1)+COUNTIF($E19:$R19,1)</f>
        <v>2</v>
      </c>
      <c r="X16" s="48">
        <f>COUNTIF($E16:$R16,2)+COUNTIF($E17:$R17,2)+COUNTIF($E18:$R18,2)+COUNTIF($E19:$R19,2)</f>
        <v>1</v>
      </c>
      <c r="Y16" s="48">
        <f>COUNTIF($E16:$R16,3)+COUNTIF($E17:$R17,3)+COUNTIF($E18:$R18,3)+COUNTIF($E19:$R19,3)</f>
        <v>0</v>
      </c>
      <c r="Z16" s="48">
        <f>COUNTIF($E16:$R16,5)+COUNTIF($E17:$R17,5)+COUNTIF($E18:$R18,5)+COUNTIF($E19:$R19,5)</f>
        <v>1</v>
      </c>
      <c r="AA16" s="49">
        <f>COUNTIF($E16:$R16,"5*")+COUNTIF($E17:$R17,"5*")+COUNTIF($E18:$R18,"5*")</f>
        <v>0</v>
      </c>
      <c r="AB16" s="50">
        <f>COUNTIF($E16:$R16,20)+COUNTIF($E17:$R17,20)+COUNTIF($E18:$R18,20)</f>
        <v>0</v>
      </c>
    </row>
    <row r="17" spans="1:28" ht="15.75" thickBot="1" x14ac:dyDescent="0.3">
      <c r="A17" s="195">
        <v>203</v>
      </c>
      <c r="B17" s="182" t="s">
        <v>176</v>
      </c>
      <c r="C17" s="183" t="s">
        <v>43</v>
      </c>
      <c r="D17" s="91"/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1</v>
      </c>
      <c r="N17" s="71">
        <v>0</v>
      </c>
      <c r="O17" s="51"/>
      <c r="P17" s="51"/>
      <c r="Q17" s="51"/>
      <c r="R17" s="51"/>
      <c r="S17" s="52">
        <f t="shared" si="0"/>
        <v>1</v>
      </c>
      <c r="T17" s="262"/>
      <c r="U17" s="185"/>
      <c r="V17" s="54"/>
      <c r="W17" s="54"/>
      <c r="X17" s="54"/>
      <c r="Y17" s="54"/>
      <c r="Z17" s="54"/>
      <c r="AA17" s="55"/>
      <c r="AB17" s="56"/>
    </row>
    <row r="18" spans="1:28" ht="18.75" thickBot="1" x14ac:dyDescent="0.3">
      <c r="A18" s="196"/>
      <c r="B18" s="89"/>
      <c r="C18" s="90"/>
      <c r="D18" s="91"/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3"/>
      <c r="P18" s="73"/>
      <c r="Q18" s="73"/>
      <c r="R18" s="73"/>
      <c r="S18" s="74">
        <f t="shared" si="0"/>
        <v>0</v>
      </c>
      <c r="T18" s="262"/>
      <c r="U18" s="186">
        <v>0.54305555555555551</v>
      </c>
      <c r="V18" s="37" t="s">
        <v>3</v>
      </c>
      <c r="W18" s="38"/>
      <c r="X18" s="38"/>
      <c r="Y18" s="39"/>
      <c r="Z18" s="39"/>
      <c r="AA18" s="40"/>
      <c r="AB18" s="41" t="str">
        <f>TEXT( (U19-U18+0.00000000000001),"[hh].mm.ss")</f>
        <v>04.17.00</v>
      </c>
    </row>
    <row r="19" spans="1:28" ht="18.75" thickBot="1" x14ac:dyDescent="0.3">
      <c r="A19" s="197"/>
      <c r="B19" s="92"/>
      <c r="C19" s="93"/>
      <c r="D19" s="94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 t="str">
        <f t="shared" si="0"/>
        <v/>
      </c>
      <c r="T19" s="263"/>
      <c r="U19" s="186">
        <v>0.72152777777777777</v>
      </c>
      <c r="V19" s="42" t="s">
        <v>11</v>
      </c>
      <c r="W19" s="43"/>
      <c r="X19" s="43"/>
      <c r="Y19" s="44"/>
      <c r="Z19" s="45"/>
      <c r="AA19" s="46"/>
      <c r="AB19" s="47" t="str">
        <f>TEXT(IF($E17="","",(IF($E18="",S17/(15-(COUNTIF($E17:$R17,""))),(IF($E19="",(S17+S18)/(30-(COUNTIF($E17:$R17,"")+COUNTIF($E18:$R18,""))), (S17+S18+S19)/(45-(COUNTIF($E17:$R17,"")+COUNTIF($E18:$R18,"")+COUNTIF($E19:$R19,"")))))))),"0,00")</f>
        <v>0,05</v>
      </c>
    </row>
    <row r="20" spans="1:28" ht="15.75" thickBot="1" x14ac:dyDescent="0.3">
      <c r="A20" s="194"/>
      <c r="B20" s="86"/>
      <c r="C20" s="87"/>
      <c r="D20" s="88"/>
      <c r="E20" s="71">
        <v>0</v>
      </c>
      <c r="F20" s="71">
        <v>1</v>
      </c>
      <c r="G20" s="71">
        <v>3</v>
      </c>
      <c r="H20" s="71">
        <v>2</v>
      </c>
      <c r="I20" s="71">
        <v>0</v>
      </c>
      <c r="J20" s="71">
        <v>2</v>
      </c>
      <c r="K20" s="71">
        <v>1</v>
      </c>
      <c r="L20" s="71">
        <v>1</v>
      </c>
      <c r="M20" s="71">
        <v>1</v>
      </c>
      <c r="N20" s="71">
        <v>0</v>
      </c>
      <c r="O20" s="57"/>
      <c r="P20" s="57"/>
      <c r="Q20" s="57"/>
      <c r="R20" s="57"/>
      <c r="S20" s="58">
        <f t="shared" si="0"/>
        <v>11</v>
      </c>
      <c r="T20" s="261">
        <v>8</v>
      </c>
      <c r="U20" s="184">
        <f>SUM(S20:S23)</f>
        <v>30</v>
      </c>
      <c r="V20" s="48">
        <f>COUNTIF($E20:$R20,0)+COUNTIF($E21:$R21,0)+COUNTIF($E22:$R22,0)+COUNTIF($E23:$R23,0)</f>
        <v>15</v>
      </c>
      <c r="W20" s="48">
        <f>COUNTIF($E20:$R20,1)+COUNTIF($E21:$R21,1)+COUNTIF($E22:$R22,1)+COUNTIF($E23:$R23,1)</f>
        <v>7</v>
      </c>
      <c r="X20" s="48">
        <f>COUNTIF($E20:$R20,2)+COUNTIF($E21:$R21,2)+COUNTIF($E22:$R22,2)+COUNTIF($E23:$R23,2)</f>
        <v>3</v>
      </c>
      <c r="Y20" s="48">
        <f>COUNTIF($E20:$R20,3)+COUNTIF($E21:$R21,3)+COUNTIF($E22:$R22,3)+COUNTIF($E23:$R23,3)</f>
        <v>4</v>
      </c>
      <c r="Z20" s="48">
        <f>COUNTIF($E20:$R20,5)+COUNTIF($E21:$R21,5)+COUNTIF($E22:$R22,5)+COUNTIF($E23:$R23,5)</f>
        <v>1</v>
      </c>
      <c r="AA20" s="49">
        <f>COUNTIF($E20:$R20,"5*")+COUNTIF($E21:$R21,"5*")+COUNTIF($E22:$R22,"5*")</f>
        <v>0</v>
      </c>
      <c r="AB20" s="50">
        <f>COUNTIF($E20:$R20,20)+COUNTIF($E21:$R21,20)+COUNTIF($E22:$R22,20)</f>
        <v>0</v>
      </c>
    </row>
    <row r="21" spans="1:28" ht="15.75" thickBot="1" x14ac:dyDescent="0.3">
      <c r="A21" s="195">
        <v>204</v>
      </c>
      <c r="B21" s="182" t="s">
        <v>36</v>
      </c>
      <c r="C21" s="183" t="s">
        <v>177</v>
      </c>
      <c r="D21" s="91"/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51"/>
      <c r="P21" s="51"/>
      <c r="Q21" s="51"/>
      <c r="R21" s="51"/>
      <c r="S21" s="52">
        <f t="shared" si="0"/>
        <v>0</v>
      </c>
      <c r="T21" s="262"/>
      <c r="U21" s="185"/>
      <c r="V21" s="54"/>
      <c r="W21" s="54"/>
      <c r="X21" s="54"/>
      <c r="Y21" s="54"/>
      <c r="Z21" s="54"/>
      <c r="AA21" s="55"/>
      <c r="AB21" s="56"/>
    </row>
    <row r="22" spans="1:28" ht="18.75" thickBot="1" x14ac:dyDescent="0.3">
      <c r="A22" s="196"/>
      <c r="B22" s="89"/>
      <c r="C22" s="90"/>
      <c r="D22" s="91"/>
      <c r="E22" s="71">
        <v>0</v>
      </c>
      <c r="F22" s="71">
        <v>3</v>
      </c>
      <c r="G22" s="71">
        <v>2</v>
      </c>
      <c r="H22" s="71">
        <v>1</v>
      </c>
      <c r="I22" s="71">
        <v>1</v>
      </c>
      <c r="J22" s="71">
        <v>3</v>
      </c>
      <c r="K22" s="71">
        <v>0</v>
      </c>
      <c r="L22" s="71">
        <v>3</v>
      </c>
      <c r="M22" s="71">
        <v>5</v>
      </c>
      <c r="N22" s="71">
        <v>1</v>
      </c>
      <c r="O22" s="73"/>
      <c r="P22" s="73"/>
      <c r="Q22" s="73"/>
      <c r="R22" s="73"/>
      <c r="S22" s="74">
        <f t="shared" si="0"/>
        <v>19</v>
      </c>
      <c r="T22" s="262"/>
      <c r="U22" s="186">
        <v>0.54375000000000007</v>
      </c>
      <c r="V22" s="37" t="s">
        <v>3</v>
      </c>
      <c r="W22" s="38"/>
      <c r="X22" s="38"/>
      <c r="Y22" s="39"/>
      <c r="Z22" s="39"/>
      <c r="AA22" s="40"/>
      <c r="AB22" s="41" t="str">
        <f>TEXT( (U23-U22+0.00000000000001),"[hh].mm.ss")</f>
        <v>04.46.00</v>
      </c>
    </row>
    <row r="23" spans="1:28" ht="18.75" thickBot="1" x14ac:dyDescent="0.3">
      <c r="A23" s="197"/>
      <c r="B23" s="92"/>
      <c r="C23" s="93"/>
      <c r="D23" s="94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 t="str">
        <f t="shared" si="0"/>
        <v/>
      </c>
      <c r="T23" s="263"/>
      <c r="U23" s="186">
        <v>0.74236111111111114</v>
      </c>
      <c r="V23" s="42" t="s">
        <v>11</v>
      </c>
      <c r="W23" s="43"/>
      <c r="X23" s="43"/>
      <c r="Y23" s="44"/>
      <c r="Z23" s="45"/>
      <c r="AA23" s="46"/>
      <c r="AB23" s="47" t="str">
        <f>TEXT(IF($E21="","",(IF($E22="",S21/(15-(COUNTIF($E21:$R21,""))),(IF($E23="",(S21+S22)/(30-(COUNTIF($E21:$R21,"")+COUNTIF($E22:$R22,""))), (S21+S22+S23)/(45-(COUNTIF($E21:$R21,"")+COUNTIF($E22:$R22,"")+COUNTIF($E23:$R23,"")))))))),"0,00")</f>
        <v>0,86</v>
      </c>
    </row>
    <row r="24" spans="1:28" ht="15.75" thickBot="1" x14ac:dyDescent="0.3">
      <c r="A24" s="194"/>
      <c r="B24" s="86"/>
      <c r="C24" s="87"/>
      <c r="D24" s="88"/>
      <c r="E24" s="71">
        <v>0</v>
      </c>
      <c r="F24" s="71">
        <v>0</v>
      </c>
      <c r="G24" s="71">
        <v>0</v>
      </c>
      <c r="H24" s="71">
        <v>0</v>
      </c>
      <c r="I24" s="71">
        <v>1</v>
      </c>
      <c r="J24" s="71">
        <v>1</v>
      </c>
      <c r="K24" s="71">
        <v>1</v>
      </c>
      <c r="L24" s="71">
        <v>5</v>
      </c>
      <c r="M24" s="71">
        <v>1</v>
      </c>
      <c r="N24" s="71">
        <v>5</v>
      </c>
      <c r="O24" s="57"/>
      <c r="P24" s="57"/>
      <c r="Q24" s="57"/>
      <c r="R24" s="57"/>
      <c r="S24" s="58">
        <f t="shared" si="0"/>
        <v>14</v>
      </c>
      <c r="T24" s="261">
        <v>9</v>
      </c>
      <c r="U24" s="184">
        <f>SUM(S24:S27)</f>
        <v>47</v>
      </c>
      <c r="V24" s="48">
        <f>COUNTIF($E24:$R24,0)+COUNTIF($E25:$R25,0)+COUNTIF($E26:$R26,0)+COUNTIF($E27:$R27,0)</f>
        <v>15</v>
      </c>
      <c r="W24" s="48">
        <f>COUNTIF($E24:$R24,1)+COUNTIF($E25:$R25,1)+COUNTIF($E26:$R26,1)+COUNTIF($E27:$R27,1)</f>
        <v>7</v>
      </c>
      <c r="X24" s="48">
        <f>COUNTIF($E24:$R24,2)+COUNTIF($E25:$R25,2)+COUNTIF($E26:$R26,2)+COUNTIF($E27:$R27,2)</f>
        <v>0</v>
      </c>
      <c r="Y24" s="48">
        <f>COUNTIF($E24:$R24,3)+COUNTIF($E25:$R25,3)+COUNTIF($E26:$R26,3)+COUNTIF($E27:$R27,3)</f>
        <v>0</v>
      </c>
      <c r="Z24" s="48">
        <f>COUNTIF($E24:$R24,5)+COUNTIF($E25:$R25,5)+COUNTIF($E26:$R26,5)+COUNTIF($E27:$R27,5)</f>
        <v>8</v>
      </c>
      <c r="AA24" s="49">
        <f>COUNTIF($E24:$R24,"5*")+COUNTIF($E25:$R25,"5*")+COUNTIF($E26:$R26,"5*")</f>
        <v>0</v>
      </c>
      <c r="AB24" s="50">
        <f>COUNTIF($E24:$R24,20)+COUNTIF($E25:$R25,20)+COUNTIF($E26:$R26,20)</f>
        <v>0</v>
      </c>
    </row>
    <row r="25" spans="1:28" ht="15.75" thickBot="1" x14ac:dyDescent="0.3">
      <c r="A25" s="195">
        <v>205</v>
      </c>
      <c r="B25" s="182" t="s">
        <v>178</v>
      </c>
      <c r="C25" s="183" t="s">
        <v>43</v>
      </c>
      <c r="D25" s="91"/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1</v>
      </c>
      <c r="M25" s="71">
        <v>0</v>
      </c>
      <c r="N25" s="71">
        <v>0</v>
      </c>
      <c r="O25" s="51"/>
      <c r="P25" s="51"/>
      <c r="Q25" s="51"/>
      <c r="R25" s="51"/>
      <c r="S25" s="52">
        <f t="shared" si="0"/>
        <v>1</v>
      </c>
      <c r="T25" s="262"/>
      <c r="U25" s="185"/>
      <c r="V25" s="54"/>
      <c r="W25" s="54"/>
      <c r="X25" s="54"/>
      <c r="Y25" s="54"/>
      <c r="Z25" s="54"/>
      <c r="AA25" s="55"/>
      <c r="AB25" s="56"/>
    </row>
    <row r="26" spans="1:28" ht="18.75" thickBot="1" x14ac:dyDescent="0.3">
      <c r="A26" s="196"/>
      <c r="B26" s="89"/>
      <c r="C26" s="90"/>
      <c r="D26" s="91"/>
      <c r="E26" s="71">
        <v>1</v>
      </c>
      <c r="F26" s="71">
        <v>1</v>
      </c>
      <c r="G26" s="71">
        <v>0</v>
      </c>
      <c r="H26" s="71">
        <v>0</v>
      </c>
      <c r="I26" s="152">
        <v>5</v>
      </c>
      <c r="J26" s="152">
        <v>5</v>
      </c>
      <c r="K26" s="152">
        <v>5</v>
      </c>
      <c r="L26" s="152">
        <v>5</v>
      </c>
      <c r="M26" s="152">
        <v>5</v>
      </c>
      <c r="N26" s="152">
        <v>5</v>
      </c>
      <c r="O26" s="73"/>
      <c r="P26" s="73"/>
      <c r="Q26" s="73"/>
      <c r="R26" s="73"/>
      <c r="S26" s="74">
        <f t="shared" si="0"/>
        <v>32</v>
      </c>
      <c r="T26" s="262"/>
      <c r="U26" s="186">
        <v>0.5444444444444444</v>
      </c>
      <c r="V26" s="37" t="s">
        <v>3</v>
      </c>
      <c r="W26" s="38"/>
      <c r="X26" s="38"/>
      <c r="Y26" s="39"/>
      <c r="Z26" s="39"/>
      <c r="AA26" s="40"/>
      <c r="AB26" s="41" t="str">
        <f>TEXT( (U27-U26+0.00000000000001),"[hh].mm.ss")</f>
        <v>04.25.00</v>
      </c>
    </row>
    <row r="27" spans="1:28" ht="18.75" thickBot="1" x14ac:dyDescent="0.3">
      <c r="A27" s="197"/>
      <c r="B27" s="92"/>
      <c r="C27" s="93"/>
      <c r="D27" s="94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 t="str">
        <f t="shared" si="0"/>
        <v/>
      </c>
      <c r="T27" s="263"/>
      <c r="U27" s="186">
        <v>0.7284722222222223</v>
      </c>
      <c r="V27" s="42" t="s">
        <v>11</v>
      </c>
      <c r="W27" s="43"/>
      <c r="X27" s="43"/>
      <c r="Y27" s="44"/>
      <c r="Z27" s="45"/>
      <c r="AA27" s="46"/>
      <c r="AB27" s="47" t="str">
        <f>TEXT(IF($E25="","",(IF($E26="",S25/(15-(COUNTIF($E25:$R25,""))),(IF($E27="",(S25+S26)/(30-(COUNTIF($E25:$R25,"")+COUNTIF($E26:$R26,""))), (S25+S26+S27)/(45-(COUNTIF($E25:$R25,"")+COUNTIF($E26:$R26,"")+COUNTIF($E27:$R27,"")))))))),"0,00")</f>
        <v>1,50</v>
      </c>
    </row>
    <row r="28" spans="1:28" ht="15.75" thickBot="1" x14ac:dyDescent="0.3">
      <c r="A28" s="194"/>
      <c r="B28" s="86"/>
      <c r="C28" s="87"/>
      <c r="D28" s="88"/>
      <c r="E28" s="71">
        <v>0</v>
      </c>
      <c r="F28" s="71">
        <v>1</v>
      </c>
      <c r="G28" s="71">
        <v>0</v>
      </c>
      <c r="H28" s="71">
        <v>0</v>
      </c>
      <c r="I28" s="71">
        <v>5</v>
      </c>
      <c r="J28" s="71">
        <v>1</v>
      </c>
      <c r="K28" s="71">
        <v>1</v>
      </c>
      <c r="L28" s="71">
        <v>5</v>
      </c>
      <c r="M28" s="71">
        <v>0</v>
      </c>
      <c r="N28" s="71">
        <v>5</v>
      </c>
      <c r="O28" s="57"/>
      <c r="P28" s="57"/>
      <c r="Q28" s="57"/>
      <c r="R28" s="57"/>
      <c r="S28" s="58">
        <f t="shared" si="0"/>
        <v>18</v>
      </c>
      <c r="T28" s="261">
        <v>7</v>
      </c>
      <c r="U28" s="184">
        <f>SUM(S28:S31)</f>
        <v>28</v>
      </c>
      <c r="V28" s="48">
        <f>COUNTIF($E28:$R28,0)+COUNTIF($E29:$R29,0)+COUNTIF($E30:$R30,0)+COUNTIF($E31:$R31,0)</f>
        <v>19</v>
      </c>
      <c r="W28" s="48">
        <f>COUNTIF($E28:$R28,1)+COUNTIF($E29:$R29,1)+COUNTIF($E30:$R30,1)+COUNTIF($E31:$R31,1)</f>
        <v>6</v>
      </c>
      <c r="X28" s="48">
        <f>COUNTIF($E28:$R28,2)+COUNTIF($E29:$R29,2)+COUNTIF($E30:$R30,2)+COUNTIF($E31:$R31,2)</f>
        <v>1</v>
      </c>
      <c r="Y28" s="48">
        <f>COUNTIF($E28:$R28,3)+COUNTIF($E29:$R29,3)+COUNTIF($E30:$R30,3)+COUNTIF($E31:$R31,3)</f>
        <v>0</v>
      </c>
      <c r="Z28" s="48">
        <f>COUNTIF($E28:$R28,5)+COUNTIF($E29:$R29,5)+COUNTIF($E30:$R30,5)+COUNTIF($E31:$R31,5)</f>
        <v>4</v>
      </c>
      <c r="AA28" s="49">
        <f>COUNTIF($E28:$R28,"5*")+COUNTIF($E29:$R29,"5*")+COUNTIF($E30:$R30,"5*")</f>
        <v>0</v>
      </c>
      <c r="AB28" s="50">
        <f>COUNTIF($E28:$R28,20)+COUNTIF($E29:$R29,20)+COUNTIF($E30:$R30,20)</f>
        <v>0</v>
      </c>
    </row>
    <row r="29" spans="1:28" ht="15.75" thickBot="1" x14ac:dyDescent="0.3">
      <c r="A29" s="195">
        <v>206</v>
      </c>
      <c r="B29" s="182" t="s">
        <v>179</v>
      </c>
      <c r="C29" s="183" t="s">
        <v>180</v>
      </c>
      <c r="D29" s="91"/>
      <c r="E29" s="71">
        <v>0</v>
      </c>
      <c r="F29" s="71">
        <v>0</v>
      </c>
      <c r="G29" s="71">
        <v>1</v>
      </c>
      <c r="H29" s="71">
        <v>0</v>
      </c>
      <c r="I29" s="71">
        <v>0</v>
      </c>
      <c r="J29" s="71">
        <v>0</v>
      </c>
      <c r="K29" s="71">
        <v>0</v>
      </c>
      <c r="L29" s="71">
        <v>1</v>
      </c>
      <c r="M29" s="71">
        <v>0</v>
      </c>
      <c r="N29" s="71">
        <v>0</v>
      </c>
      <c r="O29" s="51"/>
      <c r="P29" s="51"/>
      <c r="Q29" s="51"/>
      <c r="R29" s="51"/>
      <c r="S29" s="52">
        <f t="shared" si="0"/>
        <v>2</v>
      </c>
      <c r="T29" s="262"/>
      <c r="U29" s="185"/>
      <c r="V29" s="54"/>
      <c r="W29" s="54"/>
      <c r="X29" s="54"/>
      <c r="Y29" s="54"/>
      <c r="Z29" s="54"/>
      <c r="AA29" s="55"/>
      <c r="AB29" s="56"/>
    </row>
    <row r="30" spans="1:28" ht="18.75" thickBot="1" x14ac:dyDescent="0.3">
      <c r="A30" s="196"/>
      <c r="B30" s="89"/>
      <c r="C30" s="90"/>
      <c r="D30" s="91"/>
      <c r="E30" s="71">
        <v>0</v>
      </c>
      <c r="F30" s="71">
        <v>0</v>
      </c>
      <c r="G30" s="71">
        <v>5</v>
      </c>
      <c r="H30" s="71">
        <v>0</v>
      </c>
      <c r="I30" s="71">
        <v>0</v>
      </c>
      <c r="J30" s="71">
        <v>0</v>
      </c>
      <c r="K30" s="71">
        <v>0</v>
      </c>
      <c r="L30" s="71">
        <v>2</v>
      </c>
      <c r="M30" s="71">
        <v>0</v>
      </c>
      <c r="N30" s="71">
        <v>1</v>
      </c>
      <c r="O30" s="73"/>
      <c r="P30" s="73"/>
      <c r="Q30" s="73"/>
      <c r="R30" s="73"/>
      <c r="S30" s="74">
        <f t="shared" si="0"/>
        <v>8</v>
      </c>
      <c r="T30" s="262"/>
      <c r="U30" s="186">
        <v>0.54513888888888895</v>
      </c>
      <c r="V30" s="37" t="s">
        <v>3</v>
      </c>
      <c r="W30" s="38"/>
      <c r="X30" s="38"/>
      <c r="Y30" s="39"/>
      <c r="Z30" s="39"/>
      <c r="AA30" s="40"/>
      <c r="AB30" s="41" t="str">
        <f>TEXT( (U31-U30+0.00000000000001),"[hh].mm.ss")</f>
        <v>05.00.00</v>
      </c>
    </row>
    <row r="31" spans="1:28" ht="18.75" thickBot="1" x14ac:dyDescent="0.3">
      <c r="A31" s="197"/>
      <c r="B31" s="92"/>
      <c r="C31" s="93"/>
      <c r="D31" s="94"/>
      <c r="E31" s="6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0" t="str">
        <f t="shared" si="0"/>
        <v/>
      </c>
      <c r="T31" s="263"/>
      <c r="U31" s="186">
        <v>0.75347222222222221</v>
      </c>
      <c r="V31" s="42" t="s">
        <v>11</v>
      </c>
      <c r="W31" s="43"/>
      <c r="X31" s="43"/>
      <c r="Y31" s="44"/>
      <c r="Z31" s="45"/>
      <c r="AA31" s="46"/>
      <c r="AB31" s="47" t="str">
        <f>TEXT(IF($E29="","",(IF($E30="",S29/(15-(COUNTIF($E29:$R29,""))),(IF($E31="",(S29+S30)/(30-(COUNTIF($E29:$R29,"")+COUNTIF($E30:$R30,""))), (S29+S30+S31)/(45-(COUNTIF($E29:$R29,"")+COUNTIF($E30:$R30,"")+COUNTIF($E31:$R31,"")))))))),"0,00")</f>
        <v>0,45</v>
      </c>
    </row>
    <row r="32" spans="1:28" ht="15.75" thickBot="1" x14ac:dyDescent="0.3">
      <c r="A32" s="194"/>
      <c r="B32" s="86"/>
      <c r="C32" s="87"/>
      <c r="D32" s="88"/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2</v>
      </c>
      <c r="M32" s="71">
        <v>0</v>
      </c>
      <c r="N32" s="71">
        <v>1</v>
      </c>
      <c r="O32" s="57"/>
      <c r="P32" s="57"/>
      <c r="Q32" s="57"/>
      <c r="R32" s="57"/>
      <c r="S32" s="58">
        <f t="shared" si="0"/>
        <v>3</v>
      </c>
      <c r="T32" s="261">
        <v>5</v>
      </c>
      <c r="U32" s="184">
        <f>SUM(S32:S35)</f>
        <v>14</v>
      </c>
      <c r="V32" s="48">
        <f>COUNTIF($E32:$R32,0)+COUNTIF($E33:$R33,0)+COUNTIF($E34:$R34,0)+COUNTIF($E35:$R35,0)</f>
        <v>23</v>
      </c>
      <c r="W32" s="48">
        <f>COUNTIF($E32:$R32,1)+COUNTIF($E33:$R33,1)+COUNTIF($E34:$R34,1)+COUNTIF($E35:$R35,1)</f>
        <v>3</v>
      </c>
      <c r="X32" s="48">
        <f>COUNTIF($E32:$R32,2)+COUNTIF($E33:$R33,2)+COUNTIF($E34:$R34,2)+COUNTIF($E35:$R35,2)</f>
        <v>3</v>
      </c>
      <c r="Y32" s="48">
        <f>COUNTIF($E32:$R32,3)+COUNTIF($E33:$R33,3)+COUNTIF($E34:$R34,3)+COUNTIF($E35:$R35,3)</f>
        <v>0</v>
      </c>
      <c r="Z32" s="48">
        <f>COUNTIF($E32:$R32,5)+COUNTIF($E33:$R33,5)+COUNTIF($E34:$R34,5)+COUNTIF($E35:$R35,5)</f>
        <v>1</v>
      </c>
      <c r="AA32" s="49">
        <f>COUNTIF($E32:$R32,"5*")+COUNTIF($E33:$R33,"5*")+COUNTIF($E34:$R34,"5*")</f>
        <v>0</v>
      </c>
      <c r="AB32" s="50">
        <f>COUNTIF($E32:$R32,20)+COUNTIF($E33:$R33,20)+COUNTIF($E34:$R34,20)</f>
        <v>0</v>
      </c>
    </row>
    <row r="33" spans="1:28" ht="15.75" thickBot="1" x14ac:dyDescent="0.3">
      <c r="A33" s="195">
        <v>207</v>
      </c>
      <c r="B33" s="182" t="s">
        <v>181</v>
      </c>
      <c r="C33" s="183" t="s">
        <v>24</v>
      </c>
      <c r="D33" s="91"/>
      <c r="E33" s="71">
        <v>0</v>
      </c>
      <c r="F33" s="71">
        <v>0</v>
      </c>
      <c r="G33" s="71">
        <v>2</v>
      </c>
      <c r="H33" s="71">
        <v>0</v>
      </c>
      <c r="I33" s="71">
        <v>0</v>
      </c>
      <c r="J33" s="71">
        <v>0</v>
      </c>
      <c r="K33" s="71">
        <v>0</v>
      </c>
      <c r="L33" s="71">
        <v>2</v>
      </c>
      <c r="M33" s="71">
        <v>0</v>
      </c>
      <c r="N33" s="71">
        <v>0</v>
      </c>
      <c r="O33" s="51"/>
      <c r="P33" s="51"/>
      <c r="Q33" s="51"/>
      <c r="R33" s="51"/>
      <c r="S33" s="52">
        <f t="shared" si="0"/>
        <v>4</v>
      </c>
      <c r="T33" s="262"/>
      <c r="U33" s="185"/>
      <c r="V33" s="54"/>
      <c r="W33" s="54"/>
      <c r="X33" s="54"/>
      <c r="Y33" s="54"/>
      <c r="Z33" s="54"/>
      <c r="AA33" s="55"/>
      <c r="AB33" s="56"/>
    </row>
    <row r="34" spans="1:28" ht="18.75" thickBot="1" x14ac:dyDescent="0.3">
      <c r="A34" s="196"/>
      <c r="B34" s="89"/>
      <c r="C34" s="90"/>
      <c r="D34" s="91"/>
      <c r="E34" s="71">
        <v>0</v>
      </c>
      <c r="F34" s="71">
        <v>0</v>
      </c>
      <c r="G34" s="71">
        <v>1</v>
      </c>
      <c r="H34" s="71">
        <v>0</v>
      </c>
      <c r="I34" s="71">
        <v>0</v>
      </c>
      <c r="J34" s="71">
        <v>0</v>
      </c>
      <c r="K34" s="71">
        <v>0</v>
      </c>
      <c r="L34" s="71">
        <v>5</v>
      </c>
      <c r="M34" s="71">
        <v>1</v>
      </c>
      <c r="N34" s="71">
        <v>0</v>
      </c>
      <c r="O34" s="73"/>
      <c r="P34" s="73"/>
      <c r="Q34" s="73"/>
      <c r="R34" s="73"/>
      <c r="S34" s="74">
        <f t="shared" si="0"/>
        <v>7</v>
      </c>
      <c r="T34" s="262"/>
      <c r="U34" s="186">
        <v>0.54583333333333328</v>
      </c>
      <c r="V34" s="37" t="s">
        <v>3</v>
      </c>
      <c r="W34" s="38"/>
      <c r="X34" s="38"/>
      <c r="Y34" s="39"/>
      <c r="Z34" s="39"/>
      <c r="AA34" s="40"/>
      <c r="AB34" s="41" t="str">
        <f>TEXT( (U35-U34+0.00000000000001),"[hh].mm.ss")</f>
        <v>05.10.00</v>
      </c>
    </row>
    <row r="35" spans="1:28" ht="18.75" thickBot="1" x14ac:dyDescent="0.3">
      <c r="A35" s="197"/>
      <c r="B35" s="92"/>
      <c r="C35" s="93"/>
      <c r="D35" s="94"/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70" t="str">
        <f t="shared" si="0"/>
        <v/>
      </c>
      <c r="T35" s="263"/>
      <c r="U35" s="186">
        <v>0.76111111111111107</v>
      </c>
      <c r="V35" s="42" t="s">
        <v>11</v>
      </c>
      <c r="W35" s="43"/>
      <c r="X35" s="43"/>
      <c r="Y35" s="44"/>
      <c r="Z35" s="45"/>
      <c r="AA35" s="46"/>
      <c r="AB35" s="47" t="str">
        <f>TEXT(IF($E33="","",(IF($E34="",S33/(15-(COUNTIF($E33:$R33,""))),(IF($E35="",(S33+S34)/(30-(COUNTIF($E33:$R33,"")+COUNTIF($E34:$R34,""))), (S33+S34+S35)/(45-(COUNTIF($E33:$R33,"")+COUNTIF($E34:$R34,"")+COUNTIF($E35:$R35,"")))))))),"0,00")</f>
        <v>0,50</v>
      </c>
    </row>
    <row r="36" spans="1:28" ht="15.75" thickBot="1" x14ac:dyDescent="0.3">
      <c r="A36" s="194"/>
      <c r="B36" s="86"/>
      <c r="C36" s="87"/>
      <c r="D36" s="88"/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57"/>
      <c r="P36" s="57"/>
      <c r="Q36" s="57"/>
      <c r="R36" s="57"/>
      <c r="S36" s="58">
        <f t="shared" si="0"/>
        <v>0</v>
      </c>
      <c r="T36" s="261">
        <v>1</v>
      </c>
      <c r="U36" s="184">
        <f>SUM(S36:S39)</f>
        <v>5</v>
      </c>
      <c r="V36" s="48">
        <f>COUNTIF($E36:$R36,0)+COUNTIF($E37:$R37,0)+COUNTIF($E38:$R38,0)+COUNTIF($E39:$R39,0)</f>
        <v>29</v>
      </c>
      <c r="W36" s="48">
        <f>COUNTIF($E36:$R36,1)+COUNTIF($E37:$R37,1)+COUNTIF($E38:$R38,1)+COUNTIF($E39:$R39,1)</f>
        <v>0</v>
      </c>
      <c r="X36" s="48">
        <f>COUNTIF($E36:$R36,2)+COUNTIF($E37:$R37,2)+COUNTIF($E38:$R38,2)+COUNTIF($E39:$R39,2)</f>
        <v>0</v>
      </c>
      <c r="Y36" s="48">
        <f>COUNTIF($E36:$R36,3)+COUNTIF($E37:$R37,3)+COUNTIF($E38:$R38,3)+COUNTIF($E39:$R39,3)</f>
        <v>0</v>
      </c>
      <c r="Z36" s="48">
        <f>COUNTIF($E36:$R36,5)+COUNTIF($E37:$R37,5)+COUNTIF($E38:$R38,5)+COUNTIF($E39:$R39,5)</f>
        <v>1</v>
      </c>
      <c r="AA36" s="49">
        <f>COUNTIF($E36:$R36,"5*")+COUNTIF($E37:$R37,"5*")+COUNTIF($E38:$R38,"5*")</f>
        <v>0</v>
      </c>
      <c r="AB36" s="50">
        <f>COUNTIF($E36:$R36,20)+COUNTIF($E37:$R37,20)+COUNTIF($E38:$R38,20)</f>
        <v>0</v>
      </c>
    </row>
    <row r="37" spans="1:28" ht="15.75" thickBot="1" x14ac:dyDescent="0.3">
      <c r="A37" s="195">
        <v>208</v>
      </c>
      <c r="B37" s="182" t="s">
        <v>182</v>
      </c>
      <c r="C37" s="183" t="s">
        <v>183</v>
      </c>
      <c r="D37" s="91"/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51"/>
      <c r="P37" s="51"/>
      <c r="Q37" s="51"/>
      <c r="R37" s="51"/>
      <c r="S37" s="52">
        <f t="shared" si="0"/>
        <v>0</v>
      </c>
      <c r="T37" s="262"/>
      <c r="U37" s="185"/>
      <c r="V37" s="54"/>
      <c r="W37" s="54"/>
      <c r="X37" s="54"/>
      <c r="Y37" s="54"/>
      <c r="Z37" s="54"/>
      <c r="AA37" s="55"/>
      <c r="AB37" s="56"/>
    </row>
    <row r="38" spans="1:28" ht="18.75" thickBot="1" x14ac:dyDescent="0.3">
      <c r="A38" s="196"/>
      <c r="B38" s="89"/>
      <c r="C38" s="90"/>
      <c r="D38" s="91"/>
      <c r="E38" s="71">
        <v>0</v>
      </c>
      <c r="F38" s="71">
        <v>5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3"/>
      <c r="P38" s="73"/>
      <c r="Q38" s="73"/>
      <c r="R38" s="73"/>
      <c r="S38" s="74">
        <f t="shared" si="0"/>
        <v>5</v>
      </c>
      <c r="T38" s="262"/>
      <c r="U38" s="186">
        <v>0.54652777777777783</v>
      </c>
      <c r="V38" s="37" t="s">
        <v>3</v>
      </c>
      <c r="W38" s="38"/>
      <c r="X38" s="38"/>
      <c r="Y38" s="39"/>
      <c r="Z38" s="39"/>
      <c r="AA38" s="40"/>
      <c r="AB38" s="41" t="str">
        <f>TEXT( (U39-U38+0.00000000000001),"[hh].mm.ss")</f>
        <v>04.03.00</v>
      </c>
    </row>
    <row r="39" spans="1:28" ht="18.75" thickBot="1" x14ac:dyDescent="0.3">
      <c r="A39" s="197"/>
      <c r="B39" s="92"/>
      <c r="C39" s="93"/>
      <c r="D39" s="94"/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70" t="str">
        <f t="shared" si="0"/>
        <v/>
      </c>
      <c r="T39" s="263"/>
      <c r="U39" s="186">
        <v>0.71527777777777779</v>
      </c>
      <c r="V39" s="42" t="s">
        <v>11</v>
      </c>
      <c r="W39" s="43"/>
      <c r="X39" s="43"/>
      <c r="Y39" s="44"/>
      <c r="Z39" s="45"/>
      <c r="AA39" s="46"/>
      <c r="AB39" s="47" t="str">
        <f>TEXT(IF($E37="","",(IF($E38="",S37/(15-(COUNTIF($E37:$R37,""))),(IF($E39="",(S37+S38)/(30-(COUNTIF($E37:$R37,"")+COUNTIF($E38:$R38,""))), (S37+S38+S39)/(45-(COUNTIF($E37:$R37,"")+COUNTIF($E38:$R38,"")+COUNTIF($E39:$R39,"")))))))),"0,00")</f>
        <v>0,23</v>
      </c>
    </row>
    <row r="40" spans="1:28" ht="15.75" thickBot="1" x14ac:dyDescent="0.3">
      <c r="A40" s="194"/>
      <c r="B40" s="86"/>
      <c r="C40" s="87"/>
      <c r="D40" s="88"/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57"/>
      <c r="P40" s="57"/>
      <c r="Q40" s="57"/>
      <c r="R40" s="57"/>
      <c r="S40" s="58">
        <f t="shared" si="0"/>
        <v>0</v>
      </c>
      <c r="T40" s="261">
        <v>2</v>
      </c>
      <c r="U40" s="184">
        <f>SUM(S40:S43)</f>
        <v>5</v>
      </c>
      <c r="V40" s="48">
        <f>COUNTIF($E40:$R40,0)+COUNTIF($E41:$R41,0)+COUNTIF($E42:$R42,0)+COUNTIF($E43:$R43,0)</f>
        <v>29</v>
      </c>
      <c r="W40" s="48">
        <f>COUNTIF($E40:$R40,1)+COUNTIF($E41:$R41,1)+COUNTIF($E42:$R42,1)+COUNTIF($E43:$R43,1)</f>
        <v>0</v>
      </c>
      <c r="X40" s="48">
        <f>COUNTIF($E40:$R40,2)+COUNTIF($E41:$R41,2)+COUNTIF($E42:$R42,2)+COUNTIF($E43:$R43,2)</f>
        <v>0</v>
      </c>
      <c r="Y40" s="48">
        <f>COUNTIF($E40:$R40,3)+COUNTIF($E41:$R41,3)+COUNTIF($E42:$R42,3)+COUNTIF($E43:$R43,3)</f>
        <v>0</v>
      </c>
      <c r="Z40" s="48">
        <f>COUNTIF($E40:$R40,5)+COUNTIF($E41:$R41,5)+COUNTIF($E42:$R42,5)+COUNTIF($E43:$R43,5)</f>
        <v>1</v>
      </c>
      <c r="AA40" s="49">
        <f>COUNTIF($E40:$R40,"5*")+COUNTIF($E41:$R41,"5*")+COUNTIF($E42:$R42,"5*")</f>
        <v>0</v>
      </c>
      <c r="AB40" s="50">
        <f>COUNTIF($E40:$R40,20)+COUNTIF($E41:$R41,20)+COUNTIF($E42:$R42,20)</f>
        <v>0</v>
      </c>
    </row>
    <row r="41" spans="1:28" ht="15.75" thickBot="1" x14ac:dyDescent="0.3">
      <c r="A41" s="195">
        <v>209</v>
      </c>
      <c r="B41" s="182" t="s">
        <v>23</v>
      </c>
      <c r="C41" s="183" t="s">
        <v>184</v>
      </c>
      <c r="D41" s="91"/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51"/>
      <c r="P41" s="51"/>
      <c r="Q41" s="51"/>
      <c r="R41" s="51"/>
      <c r="S41" s="52">
        <f t="shared" si="0"/>
        <v>0</v>
      </c>
      <c r="T41" s="262"/>
      <c r="U41" s="185"/>
      <c r="V41" s="54"/>
      <c r="W41" s="54"/>
      <c r="X41" s="54"/>
      <c r="Y41" s="54"/>
      <c r="Z41" s="54"/>
      <c r="AA41" s="55"/>
      <c r="AB41" s="56"/>
    </row>
    <row r="42" spans="1:28" ht="18.75" thickBot="1" x14ac:dyDescent="0.3">
      <c r="A42" s="196"/>
      <c r="B42" s="89"/>
      <c r="C42" s="90"/>
      <c r="D42" s="91"/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5</v>
      </c>
      <c r="O42" s="73"/>
      <c r="P42" s="73"/>
      <c r="Q42" s="73"/>
      <c r="R42" s="73"/>
      <c r="S42" s="74">
        <f t="shared" si="0"/>
        <v>5</v>
      </c>
      <c r="T42" s="262"/>
      <c r="U42" s="186">
        <v>0.54722222222222217</v>
      </c>
      <c r="V42" s="37" t="s">
        <v>3</v>
      </c>
      <c r="W42" s="38"/>
      <c r="X42" s="38"/>
      <c r="Y42" s="39"/>
      <c r="Z42" s="39"/>
      <c r="AA42" s="40"/>
      <c r="AB42" s="41" t="str">
        <f>TEXT( (U43-U42+0.00000000000001),"[hh].mm.ss")</f>
        <v>04.05.00</v>
      </c>
    </row>
    <row r="43" spans="1:28" ht="18.75" thickBot="1" x14ac:dyDescent="0.3">
      <c r="A43" s="197"/>
      <c r="B43" s="92"/>
      <c r="C43" s="93"/>
      <c r="D43" s="94"/>
      <c r="E43" s="68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70" t="str">
        <f t="shared" si="0"/>
        <v/>
      </c>
      <c r="T43" s="263"/>
      <c r="U43" s="186">
        <v>0.71736111111111101</v>
      </c>
      <c r="V43" s="42" t="s">
        <v>11</v>
      </c>
      <c r="W43" s="43"/>
      <c r="X43" s="43"/>
      <c r="Y43" s="44"/>
      <c r="Z43" s="45"/>
      <c r="AA43" s="46"/>
      <c r="AB43" s="47" t="str">
        <f>TEXT(IF($E41="","",(IF($E42="",S41/(15-(COUNTIF($E41:$R41,""))),(IF($E43="",(S41+S42)/(30-(COUNTIF($E41:$R41,"")+COUNTIF($E42:$R42,""))), (S41+S42+S43)/(45-(COUNTIF($E41:$R41,"")+COUNTIF($E42:$R42,"")+COUNTIF($E43:$R43,"")))))))),"0,00")</f>
        <v>0,23</v>
      </c>
    </row>
  </sheetData>
  <mergeCells count="16">
    <mergeCell ref="AA1:AB2"/>
    <mergeCell ref="A3:Z3"/>
    <mergeCell ref="AA3:AB3"/>
    <mergeCell ref="T36:T39"/>
    <mergeCell ref="T40:T43"/>
    <mergeCell ref="T16:T19"/>
    <mergeCell ref="T20:T23"/>
    <mergeCell ref="T24:T27"/>
    <mergeCell ref="T28:T31"/>
    <mergeCell ref="T32:T35"/>
    <mergeCell ref="T12:T15"/>
    <mergeCell ref="A1:C1"/>
    <mergeCell ref="D1:R1"/>
    <mergeCell ref="A2:C2"/>
    <mergeCell ref="D2:R2"/>
    <mergeCell ref="T8:T11"/>
  </mergeCells>
  <phoneticPr fontId="0" type="noConversion"/>
  <pageMargins left="0.75" right="0.75" top="1" bottom="1" header="0.4921259845" footer="0.4921259845"/>
  <pageSetup paperSize="9" scale="5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zoomScale="80" zoomScaleNormal="80" workbookViewId="0">
      <selection activeCell="D1" sqref="D1:R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20" max="20" width="9.42578125" customWidth="1"/>
    <col min="21" max="21" width="9.28515625" bestFit="1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</cols>
  <sheetData>
    <row r="1" spans="1:28" ht="33.75" customHeight="1" x14ac:dyDescent="0.65">
      <c r="A1" s="255" t="s">
        <v>20</v>
      </c>
      <c r="B1" s="256"/>
      <c r="C1" s="257"/>
      <c r="D1" s="272" t="s">
        <v>82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"/>
      <c r="T1" s="1"/>
      <c r="U1" s="1"/>
      <c r="V1" s="1"/>
      <c r="W1" s="1"/>
      <c r="X1" s="1"/>
      <c r="Y1" s="1"/>
      <c r="Z1" s="1"/>
      <c r="AA1" s="264" t="s">
        <v>190</v>
      </c>
      <c r="AB1" s="265"/>
    </row>
    <row r="2" spans="1:28" ht="50.25" customHeight="1" thickBot="1" x14ac:dyDescent="0.45">
      <c r="A2" s="258"/>
      <c r="B2" s="259"/>
      <c r="C2" s="260"/>
      <c r="D2" s="274" t="s">
        <v>17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"/>
      <c r="T2" s="2"/>
      <c r="U2" s="2"/>
      <c r="V2" s="2"/>
      <c r="W2" s="2"/>
      <c r="X2" s="2"/>
      <c r="Y2" s="2"/>
      <c r="Z2" s="2"/>
      <c r="AA2" s="266"/>
      <c r="AB2" s="267"/>
    </row>
    <row r="3" spans="1:28" ht="30" customHeight="1" x14ac:dyDescent="0.6">
      <c r="A3" s="268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70" t="s">
        <v>188</v>
      </c>
      <c r="AB3" s="271"/>
    </row>
    <row r="4" spans="1:28" ht="15" x14ac:dyDescent="0.2">
      <c r="A4" s="4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5"/>
      <c r="W4" s="5"/>
      <c r="X4" s="5"/>
      <c r="Y4" s="5"/>
      <c r="Z4" s="7"/>
      <c r="AA4" s="8"/>
      <c r="AB4" s="9"/>
    </row>
    <row r="5" spans="1:28" ht="34.5" customHeight="1" thickBot="1" x14ac:dyDescent="0.3">
      <c r="A5" s="10"/>
      <c r="B5" s="11"/>
      <c r="C5" s="12"/>
      <c r="D5" s="12"/>
      <c r="E5" s="13"/>
      <c r="F5" s="13"/>
      <c r="G5" s="13"/>
      <c r="H5" s="13"/>
      <c r="I5" s="13" t="s">
        <v>16</v>
      </c>
      <c r="J5" s="13"/>
      <c r="K5" s="13"/>
      <c r="L5" s="13"/>
      <c r="M5" s="13"/>
      <c r="N5" s="13"/>
      <c r="O5" s="14"/>
      <c r="P5" s="13"/>
      <c r="Q5" s="13"/>
      <c r="R5" s="13"/>
      <c r="S5" s="15"/>
      <c r="T5" s="15"/>
      <c r="U5" s="16">
        <v>41434</v>
      </c>
      <c r="V5" s="17"/>
      <c r="W5" s="17"/>
      <c r="X5" s="17"/>
      <c r="Y5" s="15"/>
      <c r="Z5" s="18"/>
      <c r="AA5" s="19"/>
      <c r="AB5" s="20"/>
    </row>
    <row r="6" spans="1:28" ht="15" x14ac:dyDescent="0.25">
      <c r="A6" s="100" t="s">
        <v>186</v>
      </c>
      <c r="B6" s="65" t="s">
        <v>14</v>
      </c>
      <c r="C6" s="66"/>
      <c r="D6" s="67" t="s">
        <v>19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 t="s">
        <v>0</v>
      </c>
      <c r="T6" s="24" t="s">
        <v>185</v>
      </c>
      <c r="U6" s="25"/>
      <c r="V6" s="26" t="s">
        <v>9</v>
      </c>
      <c r="W6" s="27"/>
      <c r="X6" s="27"/>
      <c r="Y6" s="28"/>
      <c r="Z6" s="28"/>
      <c r="AA6" s="28"/>
      <c r="AB6" s="29"/>
    </row>
    <row r="7" spans="1:28" ht="15.75" thickBot="1" x14ac:dyDescent="0.3">
      <c r="A7" s="21" t="s">
        <v>4</v>
      </c>
      <c r="B7" s="96" t="s">
        <v>15</v>
      </c>
      <c r="C7" s="97"/>
      <c r="D7" s="98" t="s">
        <v>18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1" t="s">
        <v>7</v>
      </c>
      <c r="T7" s="31" t="s">
        <v>1</v>
      </c>
      <c r="U7" s="32" t="s">
        <v>8</v>
      </c>
      <c r="V7" s="33">
        <v>0</v>
      </c>
      <c r="W7" s="34">
        <v>1</v>
      </c>
      <c r="X7" s="34">
        <v>2</v>
      </c>
      <c r="Y7" s="34">
        <v>3</v>
      </c>
      <c r="Z7" s="34">
        <v>5</v>
      </c>
      <c r="AA7" s="35" t="s">
        <v>2</v>
      </c>
      <c r="AB7" s="36">
        <v>20</v>
      </c>
    </row>
    <row r="8" spans="1:28" ht="15" x14ac:dyDescent="0.25">
      <c r="A8" s="61"/>
      <c r="B8" s="86"/>
      <c r="C8" s="87"/>
      <c r="D8" s="88"/>
      <c r="E8" s="71">
        <v>3</v>
      </c>
      <c r="F8" s="57">
        <v>1</v>
      </c>
      <c r="G8" s="57">
        <v>0</v>
      </c>
      <c r="H8" s="57">
        <v>0</v>
      </c>
      <c r="I8" s="57">
        <v>5</v>
      </c>
      <c r="J8" s="57">
        <v>0</v>
      </c>
      <c r="K8" s="57"/>
      <c r="L8" s="57"/>
      <c r="M8" s="57"/>
      <c r="N8" s="57"/>
      <c r="O8" s="57"/>
      <c r="P8" s="57"/>
      <c r="Q8" s="57"/>
      <c r="R8" s="57"/>
      <c r="S8" s="58">
        <f t="shared" ref="S8:S39" si="0">IF(E8="","",SUM(E8:R8)+(COUNTIF(E8:R8,"5*")*5))</f>
        <v>9</v>
      </c>
      <c r="T8" s="279">
        <v>5</v>
      </c>
      <c r="U8" s="59">
        <f>SUM(S8:S11)</f>
        <v>18</v>
      </c>
      <c r="V8" s="48">
        <f>COUNTIF($E8:$R8,0)+COUNTIF($E9:$R9,0)+COUNTIF($E10:$R10,0)+COUNTIF($E11:$R11,0)</f>
        <v>18</v>
      </c>
      <c r="W8" s="48">
        <f>COUNTIF($E8:$R8,1)+COUNTIF($E9:$R9,1)+COUNTIF($E10:$R10,1)+COUNTIF($E11:$R11,1)</f>
        <v>2</v>
      </c>
      <c r="X8" s="48">
        <f>COUNTIF($E8:$R8,2)+COUNTIF($E9:$R9,2)+COUNTIF($E10:$R10,2)+COUNTIF($E11:$R11,2)</f>
        <v>0</v>
      </c>
      <c r="Y8" s="48">
        <f>COUNTIF($E8:$R8,3)+COUNTIF($E9:$R9,3)+COUNTIF($E10:$R10,3)+COUNTIF($E11:$R11,3)</f>
        <v>2</v>
      </c>
      <c r="Z8" s="48">
        <f>COUNTIF($E8:$R8,5)+COUNTIF($E9:$R9,5)+COUNTIF($E10:$R10,5)+COUNTIF($E11:$R11,5)</f>
        <v>2</v>
      </c>
      <c r="AA8" s="49">
        <f>COUNTIF($E8:$R8,"5*")+COUNTIF($E9:$R9,"5*")+COUNTIF($E10:$R10,"5*")</f>
        <v>0</v>
      </c>
      <c r="AB8" s="50">
        <f>COUNTIF($E8:$R8,20)+COUNTIF($E9:$R9,20)+COUNTIF($E10:$R10,20)</f>
        <v>0</v>
      </c>
    </row>
    <row r="9" spans="1:28" ht="15.75" thickBot="1" x14ac:dyDescent="0.3">
      <c r="A9" s="62">
        <v>301</v>
      </c>
      <c r="B9" s="108" t="s">
        <v>40</v>
      </c>
      <c r="C9" s="109" t="s">
        <v>41</v>
      </c>
      <c r="D9" s="91" t="s">
        <v>66</v>
      </c>
      <c r="E9" s="60">
        <v>0</v>
      </c>
      <c r="F9" s="51">
        <v>0</v>
      </c>
      <c r="G9" s="51">
        <v>5</v>
      </c>
      <c r="H9" s="51">
        <v>0</v>
      </c>
      <c r="I9" s="51">
        <v>0</v>
      </c>
      <c r="J9" s="51">
        <v>0</v>
      </c>
      <c r="K9" s="51"/>
      <c r="L9" s="51"/>
      <c r="M9" s="51"/>
      <c r="N9" s="51"/>
      <c r="O9" s="51"/>
      <c r="P9" s="51"/>
      <c r="Q9" s="51"/>
      <c r="R9" s="51"/>
      <c r="S9" s="52">
        <f t="shared" si="0"/>
        <v>5</v>
      </c>
      <c r="T9" s="280"/>
      <c r="U9" s="53"/>
      <c r="V9" s="54"/>
      <c r="W9" s="54"/>
      <c r="X9" s="54"/>
      <c r="Y9" s="54"/>
      <c r="Z9" s="54"/>
      <c r="AA9" s="55"/>
      <c r="AB9" s="56"/>
    </row>
    <row r="10" spans="1:28" ht="18.75" thickBot="1" x14ac:dyDescent="0.3">
      <c r="A10" s="63"/>
      <c r="B10" s="89"/>
      <c r="C10" s="90"/>
      <c r="D10" s="91"/>
      <c r="E10" s="72">
        <v>0</v>
      </c>
      <c r="F10" s="73">
        <v>0</v>
      </c>
      <c r="G10" s="73">
        <v>3</v>
      </c>
      <c r="H10" s="73">
        <v>0</v>
      </c>
      <c r="I10" s="73">
        <v>0</v>
      </c>
      <c r="J10" s="73">
        <v>0</v>
      </c>
      <c r="K10" s="73"/>
      <c r="L10" s="73"/>
      <c r="M10" s="73"/>
      <c r="N10" s="73"/>
      <c r="O10" s="73"/>
      <c r="P10" s="73"/>
      <c r="Q10" s="73"/>
      <c r="R10" s="73"/>
      <c r="S10" s="74">
        <f t="shared" si="0"/>
        <v>3</v>
      </c>
      <c r="T10" s="280"/>
      <c r="U10" s="167"/>
      <c r="V10" s="37" t="s">
        <v>3</v>
      </c>
      <c r="W10" s="38"/>
      <c r="X10" s="38"/>
      <c r="Y10" s="39"/>
      <c r="Z10" s="39"/>
      <c r="AA10" s="40"/>
      <c r="AB10" s="41" t="str">
        <f>TEXT( (U11-U10+0.00000000000001),"[hh].mm.ss")</f>
        <v>00.00.00</v>
      </c>
    </row>
    <row r="11" spans="1:28" ht="18.75" thickBot="1" x14ac:dyDescent="0.3">
      <c r="A11" s="64"/>
      <c r="B11" s="92"/>
      <c r="C11" s="93"/>
      <c r="D11" s="94"/>
      <c r="E11" s="68">
        <v>1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/>
      <c r="L11" s="69"/>
      <c r="M11" s="69"/>
      <c r="N11" s="69"/>
      <c r="O11" s="69"/>
      <c r="P11" s="69"/>
      <c r="Q11" s="69"/>
      <c r="R11" s="69"/>
      <c r="S11" s="70">
        <f t="shared" si="0"/>
        <v>1</v>
      </c>
      <c r="T11" s="281"/>
      <c r="U11" s="167"/>
      <c r="V11" s="42" t="s">
        <v>11</v>
      </c>
      <c r="W11" s="43"/>
      <c r="X11" s="43"/>
      <c r="Y11" s="44"/>
      <c r="Z11" s="45"/>
      <c r="AA11" s="46"/>
      <c r="AB11" s="47" t="str">
        <f>TEXT(IF($E9="","",(IF($E10="",S9/(15-(COUNTIF($E9:$R9,""))),(IF($E11="",(S9+S10)/(30-(COUNTIF($E9:$R9,"")+COUNTIF($E10:$R10,""))), (S9+S10+S11)/(45-(COUNTIF($E9:$R9,"")+COUNTIF($E10:$R10,"")+COUNTIF($E11:$R11,"")))))))),"0,00")</f>
        <v>0,43</v>
      </c>
    </row>
    <row r="12" spans="1:28" ht="15" x14ac:dyDescent="0.25">
      <c r="A12" s="61"/>
      <c r="B12" s="86"/>
      <c r="C12" s="87"/>
      <c r="D12" s="88"/>
      <c r="E12" s="152">
        <v>2</v>
      </c>
      <c r="F12" s="110">
        <v>0</v>
      </c>
      <c r="G12" s="110">
        <v>2</v>
      </c>
      <c r="H12" s="110">
        <v>2</v>
      </c>
      <c r="I12" s="110">
        <v>0</v>
      </c>
      <c r="J12" s="110">
        <v>1</v>
      </c>
      <c r="K12" s="57"/>
      <c r="L12" s="57"/>
      <c r="M12" s="57"/>
      <c r="N12" s="57"/>
      <c r="O12" s="57"/>
      <c r="P12" s="57"/>
      <c r="Q12" s="57"/>
      <c r="R12" s="57"/>
      <c r="S12" s="58">
        <f t="shared" si="0"/>
        <v>7</v>
      </c>
      <c r="T12" s="279">
        <v>8</v>
      </c>
      <c r="U12" s="59">
        <f>SUM(S12:S15)</f>
        <v>25</v>
      </c>
      <c r="V12" s="48">
        <f>COUNTIF($E12:$R12,0)+COUNTIF($E13:$R13,0)+COUNTIF($E14:$R14,0)+COUNTIF($E15:$R15,0)</f>
        <v>11</v>
      </c>
      <c r="W12" s="48">
        <f>COUNTIF($E12:$R12,1)+COUNTIF($E13:$R13,1)+COUNTIF($E14:$R14,1)+COUNTIF($E15:$R15,1)</f>
        <v>6</v>
      </c>
      <c r="X12" s="48">
        <f>COUNTIF($E12:$R12,2)+COUNTIF($E13:$R13,2)+COUNTIF($E14:$R14,2)+COUNTIF($E15:$R15,2)</f>
        <v>4</v>
      </c>
      <c r="Y12" s="48">
        <f>COUNTIF($E12:$R12,3)+COUNTIF($E13:$R13,3)+COUNTIF($E14:$R14,3)+COUNTIF($E15:$R15,3)</f>
        <v>2</v>
      </c>
      <c r="Z12" s="48">
        <f>COUNTIF($E12:$R12,5)+COUNTIF($E13:$R13,5)+COUNTIF($E14:$R14,5)+COUNTIF($E15:$R15,5)</f>
        <v>1</v>
      </c>
      <c r="AA12" s="49">
        <f>COUNTIF($E12:$R12,"5*")+COUNTIF($E13:$R13,"5*")+COUNTIF($E14:$R14,"5*")</f>
        <v>0</v>
      </c>
      <c r="AB12" s="50">
        <f>COUNTIF($E12:$R12,20)+COUNTIF($E13:$R13,20)+COUNTIF($E14:$R14,20)</f>
        <v>0</v>
      </c>
    </row>
    <row r="13" spans="1:28" ht="15.75" thickBot="1" x14ac:dyDescent="0.3">
      <c r="A13" s="62">
        <v>302</v>
      </c>
      <c r="B13" s="108" t="s">
        <v>42</v>
      </c>
      <c r="C13" s="109" t="s">
        <v>43</v>
      </c>
      <c r="D13" s="91" t="s">
        <v>66</v>
      </c>
      <c r="E13" s="187">
        <v>1</v>
      </c>
      <c r="F13" s="160">
        <v>0</v>
      </c>
      <c r="G13" s="160">
        <v>0</v>
      </c>
      <c r="H13" s="160">
        <v>0</v>
      </c>
      <c r="I13" s="160">
        <v>0</v>
      </c>
      <c r="J13" s="160">
        <v>3</v>
      </c>
      <c r="K13" s="51"/>
      <c r="L13" s="51"/>
      <c r="M13" s="51"/>
      <c r="N13" s="51"/>
      <c r="O13" s="51"/>
      <c r="P13" s="51"/>
      <c r="Q13" s="51"/>
      <c r="R13" s="51"/>
      <c r="S13" s="52">
        <f t="shared" si="0"/>
        <v>4</v>
      </c>
      <c r="T13" s="280"/>
      <c r="U13" s="53"/>
      <c r="V13" s="54"/>
      <c r="W13" s="54"/>
      <c r="X13" s="54"/>
      <c r="Y13" s="54"/>
      <c r="Z13" s="54"/>
      <c r="AA13" s="55"/>
      <c r="AB13" s="56"/>
    </row>
    <row r="14" spans="1:28" ht="18.75" thickBot="1" x14ac:dyDescent="0.3">
      <c r="A14" s="63"/>
      <c r="B14" s="89"/>
      <c r="C14" s="90"/>
      <c r="D14" s="91"/>
      <c r="E14" s="188">
        <v>1</v>
      </c>
      <c r="F14" s="165">
        <v>0</v>
      </c>
      <c r="G14" s="165">
        <v>1</v>
      </c>
      <c r="H14" s="165">
        <v>2</v>
      </c>
      <c r="I14" s="165">
        <v>0</v>
      </c>
      <c r="J14" s="165">
        <v>3</v>
      </c>
      <c r="K14" s="73"/>
      <c r="L14" s="73"/>
      <c r="M14" s="73"/>
      <c r="N14" s="73"/>
      <c r="O14" s="73"/>
      <c r="P14" s="73"/>
      <c r="Q14" s="73"/>
      <c r="R14" s="73"/>
      <c r="S14" s="74">
        <f t="shared" si="0"/>
        <v>7</v>
      </c>
      <c r="T14" s="280"/>
      <c r="U14" s="167"/>
      <c r="V14" s="37" t="s">
        <v>3</v>
      </c>
      <c r="W14" s="38"/>
      <c r="X14" s="38"/>
      <c r="Y14" s="39"/>
      <c r="Z14" s="39"/>
      <c r="AA14" s="40"/>
      <c r="AB14" s="41" t="str">
        <f>TEXT( (U15-U14+0.00000000000001),"[hh].mm.ss")</f>
        <v>00.00.00</v>
      </c>
    </row>
    <row r="15" spans="1:28" ht="18.75" thickBot="1" x14ac:dyDescent="0.3">
      <c r="A15" s="64"/>
      <c r="B15" s="92"/>
      <c r="C15" s="93"/>
      <c r="D15" s="94"/>
      <c r="E15" s="173">
        <v>0</v>
      </c>
      <c r="F15" s="174">
        <v>1</v>
      </c>
      <c r="G15" s="174">
        <v>1</v>
      </c>
      <c r="H15" s="174">
        <v>0</v>
      </c>
      <c r="I15" s="174">
        <v>0</v>
      </c>
      <c r="J15" s="174">
        <v>5</v>
      </c>
      <c r="K15" s="69"/>
      <c r="L15" s="69"/>
      <c r="M15" s="69"/>
      <c r="N15" s="69"/>
      <c r="O15" s="69"/>
      <c r="P15" s="69"/>
      <c r="Q15" s="69"/>
      <c r="R15" s="69"/>
      <c r="S15" s="70">
        <f t="shared" si="0"/>
        <v>7</v>
      </c>
      <c r="T15" s="281"/>
      <c r="U15" s="167"/>
      <c r="V15" s="42" t="s">
        <v>11</v>
      </c>
      <c r="W15" s="43"/>
      <c r="X15" s="43"/>
      <c r="Y15" s="44"/>
      <c r="Z15" s="45"/>
      <c r="AA15" s="46"/>
      <c r="AB15" s="47" t="str">
        <f>TEXT(IF($E13="","",(IF($E14="",S13/(15-(COUNTIF($E13:$R13,""))),(IF($E15="",(S13+S14)/(30-(COUNTIF($E13:$R13,"")+COUNTIF($E14:$R14,""))), (S13+S14+S15)/(45-(COUNTIF($E13:$R13,"")+COUNTIF($E14:$R14,"")+COUNTIF($E15:$R15,"")))))))),"0,00")</f>
        <v>0,86</v>
      </c>
    </row>
    <row r="16" spans="1:28" ht="15" x14ac:dyDescent="0.25">
      <c r="A16" s="61"/>
      <c r="B16" s="86"/>
      <c r="C16" s="87"/>
      <c r="D16" s="88"/>
      <c r="E16" s="71">
        <v>3</v>
      </c>
      <c r="F16" s="57">
        <v>3</v>
      </c>
      <c r="G16" s="57">
        <v>3</v>
      </c>
      <c r="H16" s="57">
        <v>1</v>
      </c>
      <c r="I16" s="57">
        <v>2</v>
      </c>
      <c r="J16" s="57">
        <v>5</v>
      </c>
      <c r="K16" s="57"/>
      <c r="L16" s="57"/>
      <c r="M16" s="57"/>
      <c r="N16" s="57"/>
      <c r="O16" s="57"/>
      <c r="P16" s="57"/>
      <c r="Q16" s="57"/>
      <c r="R16" s="57"/>
      <c r="S16" s="58">
        <f t="shared" si="0"/>
        <v>17</v>
      </c>
      <c r="T16" s="279">
        <v>11</v>
      </c>
      <c r="U16" s="59">
        <f t="shared" ref="U16" si="1">SUM(S16:S19)</f>
        <v>59</v>
      </c>
      <c r="V16" s="48">
        <f>COUNTIF($E16:$R16,0)+COUNTIF($E17:$R17,0)+COUNTIF($E18:$R18,0)+COUNTIF($E19:$R19,0)</f>
        <v>3</v>
      </c>
      <c r="W16" s="48">
        <f>COUNTIF($E16:$R16,1)+COUNTIF($E17:$R17,1)+COUNTIF($E18:$R18,1)+COUNTIF($E19:$R19,1)</f>
        <v>4</v>
      </c>
      <c r="X16" s="48">
        <f>COUNTIF($E16:$R16,2)+COUNTIF($E17:$R17,2)+COUNTIF($E18:$R18,2)+COUNTIF($E19:$R19,2)</f>
        <v>6</v>
      </c>
      <c r="Y16" s="48">
        <f>COUNTIF($E16:$R16,3)+COUNTIF($E17:$R17,3)+COUNTIF($E18:$R18,3)+COUNTIF($E19:$R19,3)</f>
        <v>6</v>
      </c>
      <c r="Z16" s="48">
        <f>COUNTIF($E16:$R16,5)+COUNTIF($E17:$R17,5)+COUNTIF($E18:$R18,5)+COUNTIF($E19:$R19,5)</f>
        <v>5</v>
      </c>
      <c r="AA16" s="49">
        <f>COUNTIF($E16:$R16,"5*")+COUNTIF($E17:$R17,"5*")+COUNTIF($E18:$R18,"5*")</f>
        <v>0</v>
      </c>
      <c r="AB16" s="50">
        <f>COUNTIF($E16:$R16,20)+COUNTIF($E17:$R17,20)+COUNTIF($E18:$R18,20)</f>
        <v>0</v>
      </c>
    </row>
    <row r="17" spans="1:28" ht="15.75" thickBot="1" x14ac:dyDescent="0.3">
      <c r="A17" s="62">
        <v>303</v>
      </c>
      <c r="B17" s="108" t="s">
        <v>44</v>
      </c>
      <c r="C17" s="109" t="s">
        <v>45</v>
      </c>
      <c r="D17" s="91" t="s">
        <v>21</v>
      </c>
      <c r="E17" s="60">
        <v>2</v>
      </c>
      <c r="F17" s="51">
        <v>1</v>
      </c>
      <c r="G17" s="51">
        <v>3</v>
      </c>
      <c r="H17" s="51">
        <v>2</v>
      </c>
      <c r="I17" s="160">
        <v>5</v>
      </c>
      <c r="J17" s="51">
        <v>5</v>
      </c>
      <c r="K17" s="51"/>
      <c r="L17" s="51"/>
      <c r="M17" s="51"/>
      <c r="N17" s="51"/>
      <c r="O17" s="51"/>
      <c r="P17" s="51"/>
      <c r="Q17" s="51"/>
      <c r="R17" s="51"/>
      <c r="S17" s="52">
        <f t="shared" si="0"/>
        <v>18</v>
      </c>
      <c r="T17" s="280"/>
      <c r="U17" s="53"/>
      <c r="V17" s="54"/>
      <c r="W17" s="54"/>
      <c r="X17" s="54"/>
      <c r="Y17" s="54"/>
      <c r="Z17" s="54"/>
      <c r="AA17" s="55"/>
      <c r="AB17" s="56"/>
    </row>
    <row r="18" spans="1:28" ht="18.75" thickBot="1" x14ac:dyDescent="0.3">
      <c r="A18" s="63"/>
      <c r="B18" s="89"/>
      <c r="C18" s="90"/>
      <c r="D18" s="91"/>
      <c r="E18" s="72">
        <v>1</v>
      </c>
      <c r="F18" s="73">
        <v>3</v>
      </c>
      <c r="G18" s="73">
        <v>2</v>
      </c>
      <c r="H18" s="73">
        <v>0</v>
      </c>
      <c r="I18" s="73">
        <v>3</v>
      </c>
      <c r="J18" s="73">
        <v>5</v>
      </c>
      <c r="K18" s="73"/>
      <c r="L18" s="73"/>
      <c r="M18" s="73"/>
      <c r="N18" s="73"/>
      <c r="O18" s="73"/>
      <c r="P18" s="73"/>
      <c r="Q18" s="73"/>
      <c r="R18" s="73"/>
      <c r="S18" s="74">
        <f t="shared" si="0"/>
        <v>14</v>
      </c>
      <c r="T18" s="280"/>
      <c r="U18" s="167"/>
      <c r="V18" s="37" t="s">
        <v>3</v>
      </c>
      <c r="W18" s="38"/>
      <c r="X18" s="38"/>
      <c r="Y18" s="39"/>
      <c r="Z18" s="39"/>
      <c r="AA18" s="40"/>
      <c r="AB18" s="41" t="str">
        <f>TEXT( (U19-U18+0.00000000000001),"[hh].mm.ss")</f>
        <v>00.00.00</v>
      </c>
    </row>
    <row r="19" spans="1:28" ht="18.75" thickBot="1" x14ac:dyDescent="0.3">
      <c r="A19" s="64"/>
      <c r="B19" s="92"/>
      <c r="C19" s="93"/>
      <c r="D19" s="94"/>
      <c r="E19" s="68">
        <v>1</v>
      </c>
      <c r="F19" s="69">
        <v>2</v>
      </c>
      <c r="G19" s="69">
        <v>2</v>
      </c>
      <c r="H19" s="69">
        <v>0</v>
      </c>
      <c r="I19" s="69">
        <v>0</v>
      </c>
      <c r="J19" s="69">
        <v>5</v>
      </c>
      <c r="K19" s="69"/>
      <c r="L19" s="69"/>
      <c r="M19" s="69"/>
      <c r="N19" s="69"/>
      <c r="O19" s="69"/>
      <c r="P19" s="69"/>
      <c r="Q19" s="69"/>
      <c r="R19" s="69"/>
      <c r="S19" s="70">
        <f t="shared" si="0"/>
        <v>10</v>
      </c>
      <c r="T19" s="281"/>
      <c r="U19" s="167"/>
      <c r="V19" s="42" t="s">
        <v>11</v>
      </c>
      <c r="W19" s="43"/>
      <c r="X19" s="43"/>
      <c r="Y19" s="44"/>
      <c r="Z19" s="45"/>
      <c r="AA19" s="46"/>
      <c r="AB19" s="47" t="str">
        <f>TEXT(IF($E17="","",(IF($E18="",S17/(15-(COUNTIF($E17:$R17,""))),(IF($E19="",(S17+S18)/(30-(COUNTIF($E17:$R17,"")+COUNTIF($E18:$R18,""))), (S17+S18+S19)/(45-(COUNTIF($E17:$R17,"")+COUNTIF($E18:$R18,"")+COUNTIF($E19:$R19,"")))))))),"0,00")</f>
        <v>2,00</v>
      </c>
    </row>
    <row r="20" spans="1:28" ht="15" x14ac:dyDescent="0.25">
      <c r="A20" s="61"/>
      <c r="B20" s="86"/>
      <c r="C20" s="87"/>
      <c r="D20" s="88"/>
      <c r="E20" s="71">
        <v>0</v>
      </c>
      <c r="F20" s="57">
        <v>3</v>
      </c>
      <c r="G20" s="57">
        <v>1</v>
      </c>
      <c r="H20" s="57">
        <v>0</v>
      </c>
      <c r="I20" s="57">
        <v>0</v>
      </c>
      <c r="J20" s="57">
        <v>0</v>
      </c>
      <c r="K20" s="57"/>
      <c r="L20" s="57"/>
      <c r="M20" s="57"/>
      <c r="N20" s="57"/>
      <c r="O20" s="57"/>
      <c r="P20" s="57"/>
      <c r="Q20" s="57"/>
      <c r="R20" s="57"/>
      <c r="S20" s="58">
        <f t="shared" si="0"/>
        <v>4</v>
      </c>
      <c r="T20" s="279">
        <v>3</v>
      </c>
      <c r="U20" s="59">
        <f t="shared" ref="U20" si="2">SUM(S20:S23)</f>
        <v>14</v>
      </c>
      <c r="V20" s="48">
        <f>COUNTIF($E20:$R20,0)+COUNTIF($E21:$R21,0)+COUNTIF($E22:$R22,0)+COUNTIF($E23:$R23,0)</f>
        <v>14</v>
      </c>
      <c r="W20" s="48">
        <f>COUNTIF($E20:$R20,1)+COUNTIF($E21:$R21,1)+COUNTIF($E22:$R22,1)+COUNTIF($E23:$R23,1)</f>
        <v>8</v>
      </c>
      <c r="X20" s="48">
        <f>COUNTIF($E20:$R20,2)+COUNTIF($E21:$R21,2)+COUNTIF($E22:$R22,2)+COUNTIF($E23:$R23,2)</f>
        <v>0</v>
      </c>
      <c r="Y20" s="48">
        <f>COUNTIF($E20:$R20,3)+COUNTIF($E21:$R21,3)+COUNTIF($E22:$R22,3)+COUNTIF($E23:$R23,3)</f>
        <v>2</v>
      </c>
      <c r="Z20" s="48">
        <f>COUNTIF($E20:$R20,5)+COUNTIF($E21:$R21,5)+COUNTIF($E22:$R22,5)+COUNTIF($E23:$R23,5)</f>
        <v>0</v>
      </c>
      <c r="AA20" s="49">
        <f>COUNTIF($E20:$R20,"5*")+COUNTIF($E21:$R21,"5*")+COUNTIF($E22:$R22,"5*")</f>
        <v>0</v>
      </c>
      <c r="AB20" s="50">
        <f>COUNTIF($E20:$R20,20)+COUNTIF($E21:$R21,20)+COUNTIF($E22:$R22,20)</f>
        <v>0</v>
      </c>
    </row>
    <row r="21" spans="1:28" ht="15.75" thickBot="1" x14ac:dyDescent="0.3">
      <c r="A21" s="62">
        <v>304</v>
      </c>
      <c r="B21" s="108" t="s">
        <v>46</v>
      </c>
      <c r="C21" s="109" t="s">
        <v>31</v>
      </c>
      <c r="D21" s="91" t="s">
        <v>21</v>
      </c>
      <c r="E21" s="60">
        <v>0</v>
      </c>
      <c r="F21" s="51">
        <v>1</v>
      </c>
      <c r="G21" s="51">
        <v>3</v>
      </c>
      <c r="H21" s="51">
        <v>0</v>
      </c>
      <c r="I21" s="51">
        <v>1</v>
      </c>
      <c r="J21" s="51">
        <v>0</v>
      </c>
      <c r="K21" s="51"/>
      <c r="L21" s="51"/>
      <c r="M21" s="51"/>
      <c r="N21" s="51"/>
      <c r="O21" s="51"/>
      <c r="P21" s="51"/>
      <c r="Q21" s="51"/>
      <c r="R21" s="51"/>
      <c r="S21" s="52">
        <f t="shared" si="0"/>
        <v>5</v>
      </c>
      <c r="T21" s="280"/>
      <c r="U21" s="53"/>
      <c r="V21" s="54"/>
      <c r="W21" s="54"/>
      <c r="X21" s="54"/>
      <c r="Y21" s="54"/>
      <c r="Z21" s="54"/>
      <c r="AA21" s="55"/>
      <c r="AB21" s="56"/>
    </row>
    <row r="22" spans="1:28" ht="18.75" thickBot="1" x14ac:dyDescent="0.3">
      <c r="A22" s="63"/>
      <c r="B22" s="89"/>
      <c r="C22" s="90"/>
      <c r="D22" s="91"/>
      <c r="E22" s="72">
        <v>0</v>
      </c>
      <c r="F22" s="73">
        <v>0</v>
      </c>
      <c r="G22" s="73">
        <v>1</v>
      </c>
      <c r="H22" s="73">
        <v>0</v>
      </c>
      <c r="I22" s="73">
        <v>1</v>
      </c>
      <c r="J22" s="73">
        <v>1</v>
      </c>
      <c r="K22" s="73"/>
      <c r="L22" s="73"/>
      <c r="M22" s="73"/>
      <c r="N22" s="73"/>
      <c r="O22" s="73"/>
      <c r="P22" s="73"/>
      <c r="Q22" s="73"/>
      <c r="R22" s="73"/>
      <c r="S22" s="74">
        <f t="shared" si="0"/>
        <v>3</v>
      </c>
      <c r="T22" s="280"/>
      <c r="U22" s="167"/>
      <c r="V22" s="37" t="s">
        <v>3</v>
      </c>
      <c r="W22" s="38"/>
      <c r="X22" s="38"/>
      <c r="Y22" s="39"/>
      <c r="Z22" s="39"/>
      <c r="AA22" s="40"/>
      <c r="AB22" s="41" t="str">
        <f>TEXT( (U23-U22+0.00000000000001),"[hh].mm.ss")</f>
        <v>00.00.00</v>
      </c>
    </row>
    <row r="23" spans="1:28" ht="18.75" thickBot="1" x14ac:dyDescent="0.3">
      <c r="A23" s="64"/>
      <c r="B23" s="92"/>
      <c r="C23" s="93"/>
      <c r="D23" s="94"/>
      <c r="E23" s="68">
        <v>0</v>
      </c>
      <c r="F23" s="69">
        <v>1</v>
      </c>
      <c r="G23" s="69">
        <v>0</v>
      </c>
      <c r="H23" s="69">
        <v>0</v>
      </c>
      <c r="I23" s="69">
        <v>1</v>
      </c>
      <c r="J23" s="69">
        <v>0</v>
      </c>
      <c r="K23" s="69"/>
      <c r="L23" s="69"/>
      <c r="M23" s="69"/>
      <c r="N23" s="69"/>
      <c r="O23" s="69"/>
      <c r="P23" s="69"/>
      <c r="Q23" s="69"/>
      <c r="R23" s="69"/>
      <c r="S23" s="70">
        <f t="shared" si="0"/>
        <v>2</v>
      </c>
      <c r="T23" s="281"/>
      <c r="U23" s="167"/>
      <c r="V23" s="42" t="s">
        <v>11</v>
      </c>
      <c r="W23" s="43"/>
      <c r="X23" s="43"/>
      <c r="Y23" s="44"/>
      <c r="Z23" s="45"/>
      <c r="AA23" s="46"/>
      <c r="AB23" s="47" t="str">
        <f>TEXT(IF($E21="","",(IF($E22="",S21/(15-(COUNTIF($E21:$R21,""))),(IF($E23="",(S21+S22)/(30-(COUNTIF($E21:$R21,"")+COUNTIF($E22:$R22,""))), (S21+S22+S23)/(45-(COUNTIF($E21:$R21,"")+COUNTIF($E22:$R22,"")+COUNTIF($E23:$R23,"")))))))),"0,00")</f>
        <v>0,48</v>
      </c>
    </row>
    <row r="24" spans="1:28" ht="15" x14ac:dyDescent="0.25">
      <c r="A24" s="61"/>
      <c r="B24" s="86"/>
      <c r="C24" s="87"/>
      <c r="D24" s="88"/>
      <c r="E24" s="71">
        <v>0</v>
      </c>
      <c r="F24" s="57">
        <v>0</v>
      </c>
      <c r="G24" s="57">
        <v>0</v>
      </c>
      <c r="H24" s="57">
        <v>0</v>
      </c>
      <c r="I24" s="57">
        <v>2</v>
      </c>
      <c r="J24" s="57">
        <v>0</v>
      </c>
      <c r="K24" s="57"/>
      <c r="L24" s="57"/>
      <c r="M24" s="57"/>
      <c r="N24" s="57"/>
      <c r="O24" s="57"/>
      <c r="P24" s="57"/>
      <c r="Q24" s="57"/>
      <c r="R24" s="57"/>
      <c r="S24" s="58">
        <f t="shared" si="0"/>
        <v>2</v>
      </c>
      <c r="T24" s="279">
        <v>1</v>
      </c>
      <c r="U24" s="59">
        <f t="shared" ref="U24" si="3">SUM(S24:S27)</f>
        <v>4</v>
      </c>
      <c r="V24" s="48">
        <f>COUNTIF($E24:$R24,0)+COUNTIF($E25:$R25,0)+COUNTIF($E26:$R26,0)+COUNTIF($E27:$R27,0)</f>
        <v>21</v>
      </c>
      <c r="W24" s="48">
        <f>COUNTIF($E24:$R24,1)+COUNTIF($E25:$R25,1)+COUNTIF($E26:$R26,1)+COUNTIF($E27:$R27,1)</f>
        <v>2</v>
      </c>
      <c r="X24" s="48">
        <f>COUNTIF($E24:$R24,2)+COUNTIF($E25:$R25,2)+COUNTIF($E26:$R26,2)+COUNTIF($E27:$R27,2)</f>
        <v>1</v>
      </c>
      <c r="Y24" s="48">
        <f>COUNTIF($E24:$R24,3)+COUNTIF($E25:$R25,3)+COUNTIF($E26:$R26,3)+COUNTIF($E27:$R27,3)</f>
        <v>0</v>
      </c>
      <c r="Z24" s="48">
        <f>COUNTIF($E24:$R24,5)+COUNTIF($E25:$R25,5)+COUNTIF($E26:$R26,5)+COUNTIF($E27:$R27,5)</f>
        <v>0</v>
      </c>
      <c r="AA24" s="49">
        <f>COUNTIF($E24:$R24,"5*")+COUNTIF($E25:$R25,"5*")+COUNTIF($E26:$R26,"5*")</f>
        <v>0</v>
      </c>
      <c r="AB24" s="50">
        <f>COUNTIF($E24:$R24,20)+COUNTIF($E25:$R25,20)+COUNTIF($E26:$R26,20)</f>
        <v>0</v>
      </c>
    </row>
    <row r="25" spans="1:28" ht="15.75" thickBot="1" x14ac:dyDescent="0.3">
      <c r="A25" s="62">
        <v>305</v>
      </c>
      <c r="B25" s="108" t="s">
        <v>47</v>
      </c>
      <c r="C25" s="109" t="s">
        <v>48</v>
      </c>
      <c r="D25" s="91" t="s">
        <v>21</v>
      </c>
      <c r="E25" s="60">
        <v>1</v>
      </c>
      <c r="F25" s="51">
        <v>0</v>
      </c>
      <c r="G25" s="51">
        <v>0</v>
      </c>
      <c r="H25" s="51">
        <v>0</v>
      </c>
      <c r="I25" s="51">
        <v>1</v>
      </c>
      <c r="J25" s="51">
        <v>0</v>
      </c>
      <c r="K25" s="51"/>
      <c r="L25" s="51"/>
      <c r="M25" s="51"/>
      <c r="N25" s="51"/>
      <c r="O25" s="51"/>
      <c r="P25" s="51"/>
      <c r="Q25" s="51"/>
      <c r="R25" s="51"/>
      <c r="S25" s="52">
        <f t="shared" si="0"/>
        <v>2</v>
      </c>
      <c r="T25" s="280"/>
      <c r="U25" s="53"/>
      <c r="V25" s="54"/>
      <c r="W25" s="54"/>
      <c r="X25" s="54"/>
      <c r="Y25" s="54"/>
      <c r="Z25" s="54"/>
      <c r="AA25" s="55"/>
      <c r="AB25" s="56"/>
    </row>
    <row r="26" spans="1:28" ht="18.75" thickBot="1" x14ac:dyDescent="0.3">
      <c r="A26" s="63"/>
      <c r="B26" s="89"/>
      <c r="C26" s="90"/>
      <c r="D26" s="91"/>
      <c r="E26" s="72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/>
      <c r="L26" s="73"/>
      <c r="M26" s="73"/>
      <c r="N26" s="73"/>
      <c r="O26" s="73"/>
      <c r="P26" s="73"/>
      <c r="Q26" s="73"/>
      <c r="R26" s="73"/>
      <c r="S26" s="74">
        <f t="shared" si="0"/>
        <v>0</v>
      </c>
      <c r="T26" s="280"/>
      <c r="U26" s="167"/>
      <c r="V26" s="37" t="s">
        <v>3</v>
      </c>
      <c r="W26" s="38"/>
      <c r="X26" s="38"/>
      <c r="Y26" s="39"/>
      <c r="Z26" s="39"/>
      <c r="AA26" s="40"/>
      <c r="AB26" s="41" t="str">
        <f>TEXT( (U27-U26+0.00000000000001),"[hh].mm.ss")</f>
        <v>00.00.00</v>
      </c>
    </row>
    <row r="27" spans="1:28" ht="18.75" thickBot="1" x14ac:dyDescent="0.3">
      <c r="A27" s="64"/>
      <c r="B27" s="92"/>
      <c r="C27" s="93"/>
      <c r="D27" s="94"/>
      <c r="E27" s="75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/>
      <c r="L27" s="76"/>
      <c r="M27" s="76"/>
      <c r="N27" s="76"/>
      <c r="O27" s="76"/>
      <c r="P27" s="76"/>
      <c r="Q27" s="76"/>
      <c r="R27" s="76"/>
      <c r="S27" s="77">
        <f t="shared" si="0"/>
        <v>0</v>
      </c>
      <c r="T27" s="281"/>
      <c r="U27" s="167"/>
      <c r="V27" s="42" t="s">
        <v>11</v>
      </c>
      <c r="W27" s="43"/>
      <c r="X27" s="43"/>
      <c r="Y27" s="44"/>
      <c r="Z27" s="45"/>
      <c r="AA27" s="46"/>
      <c r="AB27" s="47" t="str">
        <f>TEXT(IF($E25="","",(IF($E26="",S25/(15-(COUNTIF($E25:$R25,""))),(IF($E27="",(S25+S26)/(30-(COUNTIF($E25:$R25,"")+COUNTIF($E26:$R26,""))), (S25+S26+S27)/(45-(COUNTIF($E25:$R25,"")+COUNTIF($E26:$R26,"")+COUNTIF($E27:$R27,"")))))))),"0,00")</f>
        <v>0,10</v>
      </c>
    </row>
    <row r="28" spans="1:28" ht="15" x14ac:dyDescent="0.25">
      <c r="A28" s="61"/>
      <c r="B28" s="86"/>
      <c r="C28" s="87"/>
      <c r="D28" s="88"/>
      <c r="E28" s="71">
        <v>1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/>
      <c r="L28" s="57"/>
      <c r="M28" s="57"/>
      <c r="N28" s="57"/>
      <c r="O28" s="57"/>
      <c r="P28" s="57"/>
      <c r="Q28" s="57"/>
      <c r="R28" s="57"/>
      <c r="S28" s="58">
        <f t="shared" si="0"/>
        <v>1</v>
      </c>
      <c r="T28" s="279">
        <v>2</v>
      </c>
      <c r="U28" s="59">
        <f t="shared" ref="U28" si="4">SUM(S28:S31)</f>
        <v>5</v>
      </c>
      <c r="V28" s="48">
        <f>COUNTIF($E28:$R28,0)+COUNTIF($E29:$R29,0)+COUNTIF($E30:$R30,0)+COUNTIF($E31:$R31,0)</f>
        <v>21</v>
      </c>
      <c r="W28" s="48">
        <f>COUNTIF($E28:$R28,1)+COUNTIF($E29:$R29,1)+COUNTIF($E30:$R30,1)+COUNTIF($E31:$R31,1)</f>
        <v>2</v>
      </c>
      <c r="X28" s="48">
        <f>COUNTIF($E28:$R28,2)+COUNTIF($E29:$R29,2)+COUNTIF($E30:$R30,2)+COUNTIF($E31:$R31,2)</f>
        <v>0</v>
      </c>
      <c r="Y28" s="48">
        <f>COUNTIF($E28:$R28,3)+COUNTIF($E29:$R29,3)+COUNTIF($E30:$R30,3)+COUNTIF($E31:$R31,3)</f>
        <v>1</v>
      </c>
      <c r="Z28" s="48">
        <f>COUNTIF($E28:$R28,5)+COUNTIF($E29:$R29,5)+COUNTIF($E30:$R30,5)+COUNTIF($E31:$R31,5)</f>
        <v>0</v>
      </c>
      <c r="AA28" s="49">
        <f>COUNTIF($E28:$R28,"5*")+COUNTIF($E29:$R29,"5*")+COUNTIF($E30:$R30,"5*")</f>
        <v>0</v>
      </c>
      <c r="AB28" s="50">
        <f>COUNTIF($E28:$R28,20)+COUNTIF($E29:$R29,20)+COUNTIF($E30:$R30,20)</f>
        <v>0</v>
      </c>
    </row>
    <row r="29" spans="1:28" ht="15.75" thickBot="1" x14ac:dyDescent="0.3">
      <c r="A29" s="62">
        <v>306</v>
      </c>
      <c r="B29" s="108" t="s">
        <v>49</v>
      </c>
      <c r="C29" s="109" t="s">
        <v>50</v>
      </c>
      <c r="D29" s="91" t="s">
        <v>67</v>
      </c>
      <c r="E29" s="60">
        <v>0</v>
      </c>
      <c r="F29" s="51">
        <v>0</v>
      </c>
      <c r="G29" s="51">
        <v>3</v>
      </c>
      <c r="H29" s="51">
        <v>0</v>
      </c>
      <c r="I29" s="51">
        <v>0</v>
      </c>
      <c r="J29" s="51">
        <v>0</v>
      </c>
      <c r="K29" s="51"/>
      <c r="L29" s="51"/>
      <c r="M29" s="51"/>
      <c r="N29" s="51"/>
      <c r="O29" s="51"/>
      <c r="P29" s="51"/>
      <c r="Q29" s="51"/>
      <c r="R29" s="51"/>
      <c r="S29" s="52">
        <f t="shared" si="0"/>
        <v>3</v>
      </c>
      <c r="T29" s="280"/>
      <c r="U29" s="53"/>
      <c r="V29" s="54"/>
      <c r="W29" s="54"/>
      <c r="X29" s="54"/>
      <c r="Y29" s="54"/>
      <c r="Z29" s="54"/>
      <c r="AA29" s="55"/>
      <c r="AB29" s="56"/>
    </row>
    <row r="30" spans="1:28" ht="18.75" thickBot="1" x14ac:dyDescent="0.3">
      <c r="A30" s="63"/>
      <c r="B30" s="89"/>
      <c r="C30" s="90"/>
      <c r="D30" s="91"/>
      <c r="E30" s="72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/>
      <c r="L30" s="73"/>
      <c r="M30" s="73"/>
      <c r="N30" s="73"/>
      <c r="O30" s="73"/>
      <c r="P30" s="73"/>
      <c r="Q30" s="73"/>
      <c r="R30" s="73"/>
      <c r="S30" s="74">
        <f t="shared" si="0"/>
        <v>0</v>
      </c>
      <c r="T30" s="280"/>
      <c r="U30" s="167"/>
      <c r="V30" s="37" t="s">
        <v>3</v>
      </c>
      <c r="W30" s="38"/>
      <c r="X30" s="38"/>
      <c r="Y30" s="39"/>
      <c r="Z30" s="39"/>
      <c r="AA30" s="40"/>
      <c r="AB30" s="41" t="str">
        <f>TEXT( (U31-U30+0.00000000000001),"[hh].mm.ss")</f>
        <v>00.00.00</v>
      </c>
    </row>
    <row r="31" spans="1:28" ht="18.75" thickBot="1" x14ac:dyDescent="0.3">
      <c r="A31" s="64"/>
      <c r="B31" s="92"/>
      <c r="C31" s="93"/>
      <c r="D31" s="94"/>
      <c r="E31" s="68">
        <v>0</v>
      </c>
      <c r="F31" s="69">
        <v>0</v>
      </c>
      <c r="G31" s="69">
        <v>1</v>
      </c>
      <c r="H31" s="69">
        <v>0</v>
      </c>
      <c r="I31" s="69">
        <v>0</v>
      </c>
      <c r="J31" s="69">
        <v>0</v>
      </c>
      <c r="K31" s="69"/>
      <c r="L31" s="69"/>
      <c r="M31" s="69"/>
      <c r="N31" s="69"/>
      <c r="O31" s="69"/>
      <c r="P31" s="69"/>
      <c r="Q31" s="69"/>
      <c r="R31" s="69"/>
      <c r="S31" s="70">
        <f t="shared" si="0"/>
        <v>1</v>
      </c>
      <c r="T31" s="281"/>
      <c r="U31" s="167"/>
      <c r="V31" s="42" t="s">
        <v>11</v>
      </c>
      <c r="W31" s="43"/>
      <c r="X31" s="43"/>
      <c r="Y31" s="44"/>
      <c r="Z31" s="45"/>
      <c r="AA31" s="46"/>
      <c r="AB31" s="47" t="str">
        <f>TEXT(IF($E29="","",(IF($E30="",S29/(15-(COUNTIF($E29:$R29,""))),(IF($E31="",(S29+S30)/(30-(COUNTIF($E29:$R29,"")+COUNTIF($E30:$R30,""))), (S29+S30+S31)/(45-(COUNTIF($E29:$R29,"")+COUNTIF($E30:$R30,"")+COUNTIF($E31:$R31,"")))))))),"0,00")</f>
        <v>0,19</v>
      </c>
    </row>
    <row r="32" spans="1:28" ht="15" x14ac:dyDescent="0.25">
      <c r="A32" s="61"/>
      <c r="B32" s="86"/>
      <c r="C32" s="87"/>
      <c r="D32" s="88"/>
      <c r="E32" s="71">
        <v>0</v>
      </c>
      <c r="F32" s="57">
        <v>1</v>
      </c>
      <c r="G32" s="57">
        <v>3</v>
      </c>
      <c r="H32" s="110">
        <v>0</v>
      </c>
      <c r="I32" s="57">
        <v>2</v>
      </c>
      <c r="J32" s="57">
        <v>2</v>
      </c>
      <c r="K32" s="57"/>
      <c r="L32" s="57"/>
      <c r="M32" s="57"/>
      <c r="N32" s="57"/>
      <c r="O32" s="57"/>
      <c r="P32" s="57"/>
      <c r="Q32" s="57"/>
      <c r="R32" s="57"/>
      <c r="S32" s="58">
        <f t="shared" si="0"/>
        <v>8</v>
      </c>
      <c r="T32" s="279">
        <v>9</v>
      </c>
      <c r="U32" s="59">
        <f t="shared" ref="U32" si="5">SUM(S32:S35)</f>
        <v>38</v>
      </c>
      <c r="V32" s="48">
        <f>COUNTIF($E32:$R32,0)+COUNTIF($E33:$R33,0)+COUNTIF($E34:$R34,0)+COUNTIF($E35:$R35,0)</f>
        <v>11</v>
      </c>
      <c r="W32" s="48">
        <f>COUNTIF($E32:$R32,1)+COUNTIF($E33:$R33,1)+COUNTIF($E34:$R34,1)+COUNTIF($E35:$R35,1)</f>
        <v>2</v>
      </c>
      <c r="X32" s="48">
        <f>COUNTIF($E32:$R32,2)+COUNTIF($E33:$R33,2)+COUNTIF($E34:$R34,2)+COUNTIF($E35:$R35,2)</f>
        <v>3</v>
      </c>
      <c r="Y32" s="48">
        <f>COUNTIF($E32:$R32,3)+COUNTIF($E33:$R33,3)+COUNTIF($E34:$R34,3)+COUNTIF($E35:$R35,3)</f>
        <v>5</v>
      </c>
      <c r="Z32" s="48">
        <f>COUNTIF($E32:$R32,5)+COUNTIF($E33:$R33,5)+COUNTIF($E34:$R34,5)+COUNTIF($E35:$R35,5)</f>
        <v>3</v>
      </c>
      <c r="AA32" s="49">
        <f>COUNTIF($E32:$R32,"5*")+COUNTIF($E33:$R33,"5*")+COUNTIF($E34:$R34,"5*")</f>
        <v>0</v>
      </c>
      <c r="AB32" s="50">
        <f>COUNTIF($E32:$R32,20)+COUNTIF($E33:$R33,20)+COUNTIF($E34:$R34,20)</f>
        <v>0</v>
      </c>
    </row>
    <row r="33" spans="1:28" ht="15.75" thickBot="1" x14ac:dyDescent="0.3">
      <c r="A33" s="62">
        <v>307</v>
      </c>
      <c r="B33" s="108" t="s">
        <v>51</v>
      </c>
      <c r="C33" s="109" t="s">
        <v>45</v>
      </c>
      <c r="D33" s="91" t="s">
        <v>21</v>
      </c>
      <c r="E33" s="60">
        <v>0</v>
      </c>
      <c r="F33" s="51">
        <v>2</v>
      </c>
      <c r="G33" s="51">
        <v>3</v>
      </c>
      <c r="H33" s="51">
        <v>0</v>
      </c>
      <c r="I33" s="51">
        <v>1</v>
      </c>
      <c r="J33" s="51">
        <v>0</v>
      </c>
      <c r="K33" s="51"/>
      <c r="L33" s="51"/>
      <c r="M33" s="51"/>
      <c r="N33" s="51"/>
      <c r="O33" s="51"/>
      <c r="P33" s="51"/>
      <c r="Q33" s="51"/>
      <c r="R33" s="51"/>
      <c r="S33" s="52">
        <f t="shared" si="0"/>
        <v>6</v>
      </c>
      <c r="T33" s="280"/>
      <c r="U33" s="53"/>
      <c r="V33" s="54"/>
      <c r="W33" s="54"/>
      <c r="X33" s="54"/>
      <c r="Y33" s="54"/>
      <c r="Z33" s="54"/>
      <c r="AA33" s="55"/>
      <c r="AB33" s="56"/>
    </row>
    <row r="34" spans="1:28" ht="18.75" thickBot="1" x14ac:dyDescent="0.3">
      <c r="A34" s="63"/>
      <c r="B34" s="89"/>
      <c r="C34" s="90"/>
      <c r="D34" s="91"/>
      <c r="E34" s="72">
        <v>3</v>
      </c>
      <c r="F34" s="73">
        <v>3</v>
      </c>
      <c r="G34" s="73">
        <v>5</v>
      </c>
      <c r="H34" s="73">
        <v>0</v>
      </c>
      <c r="I34" s="73">
        <v>0</v>
      </c>
      <c r="J34" s="73">
        <v>0</v>
      </c>
      <c r="K34" s="73"/>
      <c r="L34" s="73"/>
      <c r="M34" s="73"/>
      <c r="N34" s="73"/>
      <c r="O34" s="73"/>
      <c r="P34" s="73"/>
      <c r="Q34" s="73"/>
      <c r="R34" s="73"/>
      <c r="S34" s="74">
        <f t="shared" si="0"/>
        <v>11</v>
      </c>
      <c r="T34" s="280"/>
      <c r="U34" s="167"/>
      <c r="V34" s="37" t="s">
        <v>3</v>
      </c>
      <c r="W34" s="38"/>
      <c r="X34" s="38"/>
      <c r="Y34" s="39"/>
      <c r="Z34" s="39"/>
      <c r="AA34" s="40"/>
      <c r="AB34" s="41" t="str">
        <f>TEXT( (U35-U34+0.00000000000001),"[hh].mm.ss")</f>
        <v>00.00.00</v>
      </c>
    </row>
    <row r="35" spans="1:28" ht="18.75" thickBot="1" x14ac:dyDescent="0.3">
      <c r="A35" s="64"/>
      <c r="B35" s="92"/>
      <c r="C35" s="93"/>
      <c r="D35" s="94"/>
      <c r="E35" s="68">
        <v>0</v>
      </c>
      <c r="F35" s="69">
        <v>3</v>
      </c>
      <c r="G35" s="69">
        <v>5</v>
      </c>
      <c r="H35" s="69">
        <v>0</v>
      </c>
      <c r="I35" s="69">
        <v>5</v>
      </c>
      <c r="J35" s="69">
        <v>0</v>
      </c>
      <c r="K35" s="69"/>
      <c r="L35" s="69"/>
      <c r="M35" s="69"/>
      <c r="N35" s="69"/>
      <c r="O35" s="69"/>
      <c r="P35" s="69"/>
      <c r="Q35" s="69"/>
      <c r="R35" s="69"/>
      <c r="S35" s="70">
        <f t="shared" si="0"/>
        <v>13</v>
      </c>
      <c r="T35" s="281"/>
      <c r="U35" s="167"/>
      <c r="V35" s="42" t="s">
        <v>11</v>
      </c>
      <c r="W35" s="43"/>
      <c r="X35" s="43"/>
      <c r="Y35" s="44"/>
      <c r="Z35" s="45"/>
      <c r="AA35" s="46"/>
      <c r="AB35" s="47" t="str">
        <f>TEXT(IF($E33="","",(IF($E34="",S33/(15-(COUNTIF($E33:$R33,""))),(IF($E35="",(S33+S34)/(30-(COUNTIF($E33:$R33,"")+COUNTIF($E34:$R34,""))), (S33+S34+S35)/(45-(COUNTIF($E33:$R33,"")+COUNTIF($E34:$R34,"")+COUNTIF($E35:$R35,"")))))))),"0,00")</f>
        <v>1,43</v>
      </c>
    </row>
    <row r="36" spans="1:28" ht="15" x14ac:dyDescent="0.25">
      <c r="A36" s="61"/>
      <c r="B36" s="86"/>
      <c r="C36" s="87"/>
      <c r="D36" s="88"/>
      <c r="E36" s="71">
        <v>1</v>
      </c>
      <c r="F36" s="57">
        <v>2</v>
      </c>
      <c r="G36" s="57">
        <v>0</v>
      </c>
      <c r="H36" s="57">
        <v>1</v>
      </c>
      <c r="I36" s="57">
        <v>1</v>
      </c>
      <c r="J36" s="57">
        <v>0</v>
      </c>
      <c r="K36" s="57"/>
      <c r="L36" s="57"/>
      <c r="M36" s="57"/>
      <c r="N36" s="57"/>
      <c r="O36" s="57"/>
      <c r="P36" s="57"/>
      <c r="Q36" s="57"/>
      <c r="R36" s="57"/>
      <c r="S36" s="58">
        <f t="shared" si="0"/>
        <v>5</v>
      </c>
      <c r="T36" s="279">
        <v>4</v>
      </c>
      <c r="U36" s="59">
        <f t="shared" ref="U36" si="6">SUM(S36:S39)</f>
        <v>15</v>
      </c>
      <c r="V36" s="48">
        <f>COUNTIF($E36:$R36,0)+COUNTIF($E37:$R37,0)+COUNTIF($E38:$R38,0)+COUNTIF($E39:$R39,0)</f>
        <v>13</v>
      </c>
      <c r="W36" s="48">
        <f>COUNTIF($E36:$R36,1)+COUNTIF($E37:$R37,1)+COUNTIF($E38:$R38,1)+COUNTIF($E39:$R39,1)</f>
        <v>8</v>
      </c>
      <c r="X36" s="48">
        <f>COUNTIF($E36:$R36,2)+COUNTIF($E37:$R37,2)+COUNTIF($E38:$R38,2)+COUNTIF($E39:$R39,2)</f>
        <v>2</v>
      </c>
      <c r="Y36" s="48">
        <f>COUNTIF($E36:$R36,3)+COUNTIF($E37:$R37,3)+COUNTIF($E38:$R38,3)+COUNTIF($E39:$R39,3)</f>
        <v>1</v>
      </c>
      <c r="Z36" s="48">
        <f>COUNTIF($E36:$R36,5)+COUNTIF($E37:$R37,5)+COUNTIF($E38:$R38,5)+COUNTIF($E39:$R39,5)</f>
        <v>0</v>
      </c>
      <c r="AA36" s="49">
        <f>COUNTIF($E36:$R36,"5*")+COUNTIF($E37:$R37,"5*")+COUNTIF($E38:$R38,"5*")</f>
        <v>0</v>
      </c>
      <c r="AB36" s="50">
        <f>COUNTIF($E36:$R36,20)+COUNTIF($E37:$R37,20)+COUNTIF($E38:$R38,20)</f>
        <v>0</v>
      </c>
    </row>
    <row r="37" spans="1:28" ht="15.75" thickBot="1" x14ac:dyDescent="0.3">
      <c r="A37" s="62">
        <v>308</v>
      </c>
      <c r="B37" s="108" t="s">
        <v>52</v>
      </c>
      <c r="C37" s="109" t="s">
        <v>53</v>
      </c>
      <c r="D37" s="91" t="s">
        <v>21</v>
      </c>
      <c r="E37" s="60">
        <v>1</v>
      </c>
      <c r="F37" s="51">
        <v>1</v>
      </c>
      <c r="G37" s="51">
        <v>3</v>
      </c>
      <c r="H37" s="51">
        <v>0</v>
      </c>
      <c r="I37" s="160">
        <v>0</v>
      </c>
      <c r="J37" s="51">
        <v>0</v>
      </c>
      <c r="K37" s="51"/>
      <c r="L37" s="51"/>
      <c r="M37" s="51"/>
      <c r="N37" s="51"/>
      <c r="O37" s="51"/>
      <c r="P37" s="51"/>
      <c r="Q37" s="51"/>
      <c r="R37" s="51"/>
      <c r="S37" s="52">
        <f t="shared" si="0"/>
        <v>5</v>
      </c>
      <c r="T37" s="280"/>
      <c r="U37" s="53"/>
      <c r="V37" s="54"/>
      <c r="W37" s="54"/>
      <c r="X37" s="54"/>
      <c r="Y37" s="54"/>
      <c r="Z37" s="54"/>
      <c r="AA37" s="55"/>
      <c r="AB37" s="56"/>
    </row>
    <row r="38" spans="1:28" ht="18.75" thickBot="1" x14ac:dyDescent="0.3">
      <c r="A38" s="63"/>
      <c r="B38" s="89"/>
      <c r="C38" s="90"/>
      <c r="D38" s="91"/>
      <c r="E38" s="72">
        <v>0</v>
      </c>
      <c r="F38" s="73">
        <v>0</v>
      </c>
      <c r="G38" s="73">
        <v>1</v>
      </c>
      <c r="H38" s="73">
        <v>0</v>
      </c>
      <c r="I38" s="73">
        <v>1</v>
      </c>
      <c r="J38" s="73">
        <v>0</v>
      </c>
      <c r="K38" s="73"/>
      <c r="L38" s="73"/>
      <c r="M38" s="73"/>
      <c r="N38" s="73"/>
      <c r="O38" s="73"/>
      <c r="P38" s="73"/>
      <c r="Q38" s="73"/>
      <c r="R38" s="73"/>
      <c r="S38" s="74">
        <f t="shared" si="0"/>
        <v>2</v>
      </c>
      <c r="T38" s="280"/>
      <c r="U38" s="167"/>
      <c r="V38" s="37" t="s">
        <v>3</v>
      </c>
      <c r="W38" s="38"/>
      <c r="X38" s="38"/>
      <c r="Y38" s="39"/>
      <c r="Z38" s="39"/>
      <c r="AA38" s="40"/>
      <c r="AB38" s="41" t="str">
        <f>TEXT( (U39-U38+0.00000000000001),"[hh].mm.ss")</f>
        <v>00.00.00</v>
      </c>
    </row>
    <row r="39" spans="1:28" ht="18.75" thickBot="1" x14ac:dyDescent="0.3">
      <c r="A39" s="64"/>
      <c r="B39" s="92"/>
      <c r="C39" s="93"/>
      <c r="D39" s="94"/>
      <c r="E39" s="68">
        <v>0</v>
      </c>
      <c r="F39" s="69">
        <v>0</v>
      </c>
      <c r="G39" s="69">
        <v>2</v>
      </c>
      <c r="H39" s="69">
        <v>1</v>
      </c>
      <c r="I39" s="69">
        <v>0</v>
      </c>
      <c r="J39" s="174">
        <v>0</v>
      </c>
      <c r="K39" s="69"/>
      <c r="L39" s="69"/>
      <c r="M39" s="69"/>
      <c r="N39" s="69"/>
      <c r="O39" s="69"/>
      <c r="P39" s="69"/>
      <c r="Q39" s="69"/>
      <c r="R39" s="69"/>
      <c r="S39" s="70">
        <f t="shared" si="0"/>
        <v>3</v>
      </c>
      <c r="T39" s="281"/>
      <c r="U39" s="167"/>
      <c r="V39" s="42" t="s">
        <v>11</v>
      </c>
      <c r="W39" s="43"/>
      <c r="X39" s="43"/>
      <c r="Y39" s="44"/>
      <c r="Z39" s="45"/>
      <c r="AA39" s="46"/>
      <c r="AB39" s="47" t="str">
        <f>TEXT(IF($E37="","",(IF($E38="",S37/(15-(COUNTIF($E37:$R37,""))),(IF($E39="",(S37+S38)/(30-(COUNTIF($E37:$R37,"")+COUNTIF($E38:$R38,""))), (S37+S38+S39)/(45-(COUNTIF($E37:$R37,"")+COUNTIF($E38:$R38,"")+COUNTIF($E39:$R39,"")))))))),"0,00")</f>
        <v>0,48</v>
      </c>
    </row>
    <row r="40" spans="1:28" ht="15" x14ac:dyDescent="0.25">
      <c r="A40" s="61"/>
      <c r="B40" s="86"/>
      <c r="C40" s="87"/>
      <c r="D40" s="88"/>
      <c r="E40" s="71">
        <v>3</v>
      </c>
      <c r="F40" s="57">
        <v>5</v>
      </c>
      <c r="G40" s="57">
        <v>5</v>
      </c>
      <c r="H40" s="57">
        <v>2</v>
      </c>
      <c r="I40" s="57">
        <v>2</v>
      </c>
      <c r="J40" s="57">
        <v>3</v>
      </c>
      <c r="K40" s="57"/>
      <c r="L40" s="57"/>
      <c r="M40" s="57"/>
      <c r="N40" s="57"/>
      <c r="O40" s="57"/>
      <c r="P40" s="57"/>
      <c r="Q40" s="57"/>
      <c r="R40" s="57"/>
      <c r="S40" s="58">
        <f t="shared" ref="S40:S63" si="7">IF(E40="","",SUM(E40:R40)+(COUNTIF(E40:R40,"5*")*5))</f>
        <v>20</v>
      </c>
      <c r="T40" s="279">
        <v>14</v>
      </c>
      <c r="U40" s="59">
        <f t="shared" ref="U40" si="8">SUM(S40:S43)</f>
        <v>73</v>
      </c>
      <c r="V40" s="48">
        <f>COUNTIF($E40:$R40,0)+COUNTIF($E41:$R41,0)+COUNTIF($E42:$R42,0)+COUNTIF($E43:$R43,0)</f>
        <v>3</v>
      </c>
      <c r="W40" s="48">
        <f>COUNTIF($E40:$R40,1)+COUNTIF($E41:$R41,1)+COUNTIF($E42:$R42,1)+COUNTIF($E43:$R43,1)</f>
        <v>3</v>
      </c>
      <c r="X40" s="48">
        <f>COUNTIF($E40:$R40,2)+COUNTIF($E41:$R41,2)+COUNTIF($E42:$R42,2)+COUNTIF($E43:$R43,2)</f>
        <v>2</v>
      </c>
      <c r="Y40" s="48">
        <f>COUNTIF($E40:$R40,3)+COUNTIF($E41:$R41,3)+COUNTIF($E42:$R42,3)+COUNTIF($E43:$R43,3)</f>
        <v>7</v>
      </c>
      <c r="Z40" s="48">
        <f>COUNTIF($E40:$R40,5)+COUNTIF($E41:$R41,5)+COUNTIF($E42:$R42,5)+COUNTIF($E43:$R43,5)</f>
        <v>9</v>
      </c>
      <c r="AA40" s="49">
        <f>COUNTIF($E40:$R40,"5*")+COUNTIF($E41:$R41,"5*")+COUNTIF($E42:$R42,"5*")</f>
        <v>0</v>
      </c>
      <c r="AB40" s="50">
        <f>COUNTIF($E40:$R40,20)+COUNTIF($E41:$R41,20)+COUNTIF($E42:$R42,20)</f>
        <v>0</v>
      </c>
    </row>
    <row r="41" spans="1:28" ht="15.75" thickBot="1" x14ac:dyDescent="0.3">
      <c r="A41" s="62">
        <v>309</v>
      </c>
      <c r="B41" s="108" t="s">
        <v>54</v>
      </c>
      <c r="C41" s="109" t="s">
        <v>55</v>
      </c>
      <c r="D41" s="91" t="s">
        <v>21</v>
      </c>
      <c r="E41" s="60">
        <v>3</v>
      </c>
      <c r="F41" s="51">
        <v>5</v>
      </c>
      <c r="G41" s="51">
        <v>5</v>
      </c>
      <c r="H41" s="51">
        <v>0</v>
      </c>
      <c r="I41" s="51">
        <v>5</v>
      </c>
      <c r="J41" s="51">
        <v>5</v>
      </c>
      <c r="K41" s="51"/>
      <c r="L41" s="51"/>
      <c r="M41" s="51"/>
      <c r="N41" s="51"/>
      <c r="O41" s="51"/>
      <c r="P41" s="51"/>
      <c r="Q41" s="51"/>
      <c r="R41" s="51"/>
      <c r="S41" s="52">
        <f t="shared" si="7"/>
        <v>23</v>
      </c>
      <c r="T41" s="280"/>
      <c r="U41" s="53"/>
      <c r="V41" s="54"/>
      <c r="W41" s="54"/>
      <c r="X41" s="54"/>
      <c r="Y41" s="54"/>
      <c r="Z41" s="54"/>
      <c r="AA41" s="55"/>
      <c r="AB41" s="56"/>
    </row>
    <row r="42" spans="1:28" ht="18.75" thickBot="1" x14ac:dyDescent="0.3">
      <c r="A42" s="63"/>
      <c r="B42" s="89"/>
      <c r="C42" s="90"/>
      <c r="D42" s="91"/>
      <c r="E42" s="72">
        <v>1</v>
      </c>
      <c r="F42" s="73">
        <v>5</v>
      </c>
      <c r="G42" s="73">
        <v>5</v>
      </c>
      <c r="H42" s="73">
        <v>0</v>
      </c>
      <c r="I42" s="73">
        <v>3</v>
      </c>
      <c r="J42" s="73">
        <v>3</v>
      </c>
      <c r="K42" s="73"/>
      <c r="L42" s="73"/>
      <c r="M42" s="73"/>
      <c r="N42" s="73"/>
      <c r="O42" s="73"/>
      <c r="P42" s="73"/>
      <c r="Q42" s="73"/>
      <c r="R42" s="73"/>
      <c r="S42" s="74">
        <f t="shared" si="7"/>
        <v>17</v>
      </c>
      <c r="T42" s="280"/>
      <c r="U42" s="167"/>
      <c r="V42" s="37" t="s">
        <v>3</v>
      </c>
      <c r="W42" s="38"/>
      <c r="X42" s="38"/>
      <c r="Y42" s="39"/>
      <c r="Z42" s="39"/>
      <c r="AA42" s="40"/>
      <c r="AB42" s="41" t="str">
        <f>TEXT( (U43-U42+0.00000000000001),"[hh].mm.ss")</f>
        <v>00.00.00</v>
      </c>
    </row>
    <row r="43" spans="1:28" ht="18.75" thickBot="1" x14ac:dyDescent="0.3">
      <c r="A43" s="64"/>
      <c r="B43" s="92"/>
      <c r="C43" s="93"/>
      <c r="D43" s="94"/>
      <c r="E43" s="68">
        <v>0</v>
      </c>
      <c r="F43" s="69">
        <v>5</v>
      </c>
      <c r="G43" s="69">
        <v>3</v>
      </c>
      <c r="H43" s="69">
        <v>1</v>
      </c>
      <c r="I43" s="69">
        <v>1</v>
      </c>
      <c r="J43" s="69">
        <v>3</v>
      </c>
      <c r="K43" s="69"/>
      <c r="L43" s="69"/>
      <c r="M43" s="69"/>
      <c r="N43" s="69"/>
      <c r="O43" s="69"/>
      <c r="P43" s="69"/>
      <c r="Q43" s="69"/>
      <c r="R43" s="69"/>
      <c r="S43" s="70">
        <f t="shared" si="7"/>
        <v>13</v>
      </c>
      <c r="T43" s="281"/>
      <c r="U43" s="167"/>
      <c r="V43" s="42" t="s">
        <v>11</v>
      </c>
      <c r="W43" s="43"/>
      <c r="X43" s="43"/>
      <c r="Y43" s="44"/>
      <c r="Z43" s="45"/>
      <c r="AA43" s="46"/>
      <c r="AB43" s="47" t="str">
        <f>TEXT(IF($E41="","",(IF($E42="",S41/(15-(COUNTIF($E41:$R41,""))),(IF($E43="",(S41+S42)/(30-(COUNTIF($E41:$R41,"")+COUNTIF($E42:$R42,""))), (S41+S42+S43)/(45-(COUNTIF($E41:$R41,"")+COUNTIF($E42:$R42,"")+COUNTIF($E43:$R43,"")))))))),"0,00")</f>
        <v>2,52</v>
      </c>
    </row>
    <row r="44" spans="1:28" ht="15" x14ac:dyDescent="0.25">
      <c r="A44" s="61"/>
      <c r="B44" s="86"/>
      <c r="C44" s="87"/>
      <c r="D44" s="88"/>
      <c r="E44" s="71">
        <v>5</v>
      </c>
      <c r="F44" s="57">
        <v>5</v>
      </c>
      <c r="G44" s="57">
        <v>5</v>
      </c>
      <c r="H44" s="57">
        <v>5</v>
      </c>
      <c r="I44" s="57">
        <v>0</v>
      </c>
      <c r="J44" s="57">
        <v>3</v>
      </c>
      <c r="K44" s="57"/>
      <c r="L44" s="57"/>
      <c r="M44" s="57"/>
      <c r="N44" s="57"/>
      <c r="O44" s="57"/>
      <c r="P44" s="57"/>
      <c r="Q44" s="57"/>
      <c r="R44" s="57"/>
      <c r="S44" s="58">
        <f t="shared" si="7"/>
        <v>23</v>
      </c>
      <c r="T44" s="279">
        <v>12</v>
      </c>
      <c r="U44" s="59">
        <f>SUM(S44:S47)</f>
        <v>66</v>
      </c>
      <c r="V44" s="48">
        <f>COUNTIF($E44:$R44,0)+COUNTIF($E45:$R45,0)+COUNTIF($E46:$R46,0)+COUNTIF($E47:$R47,0)</f>
        <v>5</v>
      </c>
      <c r="W44" s="48">
        <f>COUNTIF($E44:$R44,1)+COUNTIF($E45:$R45,1)+COUNTIF($E46:$R46,1)+COUNTIF($E47:$R47,1)</f>
        <v>3</v>
      </c>
      <c r="X44" s="48">
        <f>COUNTIF($E44:$R44,2)+COUNTIF($E45:$R45,2)+COUNTIF($E46:$R46,2)+COUNTIF($E47:$R47,2)</f>
        <v>3</v>
      </c>
      <c r="Y44" s="48">
        <f>COUNTIF($E44:$R44,3)+COUNTIF($E45:$R45,3)+COUNTIF($E46:$R46,3)+COUNTIF($E47:$R47,3)</f>
        <v>4</v>
      </c>
      <c r="Z44" s="48">
        <f>COUNTIF($E44:$R44,5)+COUNTIF($E45:$R45,5)+COUNTIF($E46:$R46,5)+COUNTIF($E47:$R47,5)</f>
        <v>9</v>
      </c>
      <c r="AA44" s="49">
        <f>COUNTIF($E44:$R44,"5*")+COUNTIF($E45:$R45,"5*")+COUNTIF($E46:$R46,"5*")</f>
        <v>0</v>
      </c>
      <c r="AB44" s="50">
        <f>COUNTIF($E44:$R44,20)+COUNTIF($E45:$R45,20)+COUNTIF($E46:$R46,20)</f>
        <v>0</v>
      </c>
    </row>
    <row r="45" spans="1:28" ht="15.75" thickBot="1" x14ac:dyDescent="0.3">
      <c r="A45" s="62">
        <v>310</v>
      </c>
      <c r="B45" s="108" t="s">
        <v>56</v>
      </c>
      <c r="C45" s="109" t="s">
        <v>57</v>
      </c>
      <c r="D45" s="91" t="s">
        <v>68</v>
      </c>
      <c r="E45" s="60">
        <v>5</v>
      </c>
      <c r="F45" s="51">
        <v>2</v>
      </c>
      <c r="G45" s="51">
        <v>5</v>
      </c>
      <c r="H45" s="51">
        <v>3</v>
      </c>
      <c r="I45" s="51">
        <v>0</v>
      </c>
      <c r="J45" s="51">
        <v>5</v>
      </c>
      <c r="K45" s="51"/>
      <c r="L45" s="51"/>
      <c r="M45" s="51"/>
      <c r="N45" s="51"/>
      <c r="O45" s="51"/>
      <c r="P45" s="51"/>
      <c r="Q45" s="51"/>
      <c r="R45" s="51"/>
      <c r="S45" s="52">
        <f t="shared" si="7"/>
        <v>20</v>
      </c>
      <c r="T45" s="280"/>
      <c r="U45" s="53"/>
      <c r="V45" s="54"/>
      <c r="W45" s="54"/>
      <c r="X45" s="54"/>
      <c r="Y45" s="54"/>
      <c r="Z45" s="54"/>
      <c r="AA45" s="55"/>
      <c r="AB45" s="56"/>
    </row>
    <row r="46" spans="1:28" ht="18.75" thickBot="1" x14ac:dyDescent="0.3">
      <c r="A46" s="63"/>
      <c r="B46" s="89"/>
      <c r="C46" s="90"/>
      <c r="D46" s="91"/>
      <c r="E46" s="72">
        <v>1</v>
      </c>
      <c r="F46" s="73">
        <v>3</v>
      </c>
      <c r="G46" s="73">
        <v>3</v>
      </c>
      <c r="H46" s="73">
        <v>5</v>
      </c>
      <c r="I46" s="73">
        <v>0</v>
      </c>
      <c r="J46" s="73">
        <v>1</v>
      </c>
      <c r="K46" s="73"/>
      <c r="L46" s="73"/>
      <c r="M46" s="73"/>
      <c r="N46" s="73"/>
      <c r="O46" s="73"/>
      <c r="P46" s="73"/>
      <c r="Q46" s="73"/>
      <c r="R46" s="73"/>
      <c r="S46" s="74">
        <f t="shared" si="7"/>
        <v>13</v>
      </c>
      <c r="T46" s="280"/>
      <c r="U46" s="167"/>
      <c r="V46" s="37" t="s">
        <v>3</v>
      </c>
      <c r="W46" s="38"/>
      <c r="X46" s="38"/>
      <c r="Y46" s="39"/>
      <c r="Z46" s="39"/>
      <c r="AA46" s="40"/>
      <c r="AB46" s="41" t="str">
        <f>TEXT( (U47-U46+0.00000000000001),"[hh].mm.ss")</f>
        <v>00.00.00</v>
      </c>
    </row>
    <row r="47" spans="1:28" ht="18.75" thickBot="1" x14ac:dyDescent="0.3">
      <c r="A47" s="64"/>
      <c r="B47" s="92"/>
      <c r="C47" s="93"/>
      <c r="D47" s="94"/>
      <c r="E47" s="75">
        <v>5</v>
      </c>
      <c r="F47" s="76">
        <v>2</v>
      </c>
      <c r="G47" s="76">
        <v>2</v>
      </c>
      <c r="H47" s="76">
        <v>0</v>
      </c>
      <c r="I47" s="76">
        <v>0</v>
      </c>
      <c r="J47" s="76">
        <v>1</v>
      </c>
      <c r="K47" s="76"/>
      <c r="L47" s="76"/>
      <c r="M47" s="76"/>
      <c r="N47" s="76"/>
      <c r="O47" s="76"/>
      <c r="P47" s="76"/>
      <c r="Q47" s="76"/>
      <c r="R47" s="76"/>
      <c r="S47" s="77">
        <f t="shared" si="7"/>
        <v>10</v>
      </c>
      <c r="T47" s="281"/>
      <c r="U47" s="167"/>
      <c r="V47" s="42" t="s">
        <v>11</v>
      </c>
      <c r="W47" s="43"/>
      <c r="X47" s="43"/>
      <c r="Y47" s="44"/>
      <c r="Z47" s="45"/>
      <c r="AA47" s="46"/>
      <c r="AB47" s="47" t="str">
        <f>TEXT(IF($E45="","",(IF($E46="",S45/(15-(COUNTIF($E45:$R45,""))),(IF($E47="",(S45+S46)/(30-(COUNTIF($E45:$R45,"")+COUNTIF($E46:$R46,""))), (S45+S46+S47)/(45-(COUNTIF($E45:$R45,"")+COUNTIF($E46:$R46,"")+COUNTIF($E47:$R47,"")))))))),"0,00")</f>
        <v>2,05</v>
      </c>
    </row>
    <row r="48" spans="1:28" ht="15" x14ac:dyDescent="0.25">
      <c r="A48" s="61"/>
      <c r="B48" s="86"/>
      <c r="C48" s="87"/>
      <c r="D48" s="88"/>
      <c r="E48" s="71">
        <v>1</v>
      </c>
      <c r="F48" s="57">
        <v>0</v>
      </c>
      <c r="G48" s="57">
        <v>5</v>
      </c>
      <c r="H48" s="57">
        <v>0</v>
      </c>
      <c r="I48" s="57">
        <v>3</v>
      </c>
      <c r="J48" s="57">
        <v>0</v>
      </c>
      <c r="K48" s="57"/>
      <c r="L48" s="57"/>
      <c r="M48" s="57"/>
      <c r="N48" s="57"/>
      <c r="O48" s="57"/>
      <c r="P48" s="57"/>
      <c r="Q48" s="57"/>
      <c r="R48" s="57"/>
      <c r="S48" s="58">
        <f t="shared" si="7"/>
        <v>9</v>
      </c>
      <c r="T48" s="279">
        <v>6</v>
      </c>
      <c r="U48" s="59">
        <f t="shared" ref="U48" si="9">SUM(S48:S51)</f>
        <v>21</v>
      </c>
      <c r="V48" s="48">
        <f>COUNTIF($E48:$R48,0)+COUNTIF($E49:$R49,0)+COUNTIF($E50:$R50,0)+COUNTIF($E51:$R51,0)</f>
        <v>15</v>
      </c>
      <c r="W48" s="48">
        <f>COUNTIF($E48:$R48,1)+COUNTIF($E49:$R49,1)+COUNTIF($E50:$R50,1)+COUNTIF($E51:$R51,1)</f>
        <v>4</v>
      </c>
      <c r="X48" s="48">
        <f>COUNTIF($E48:$R48,2)+COUNTIF($E49:$R49,2)+COUNTIF($E50:$R50,2)+COUNTIF($E51:$R51,2)</f>
        <v>2</v>
      </c>
      <c r="Y48" s="48">
        <f>COUNTIF($E48:$R48,3)+COUNTIF($E49:$R49,3)+COUNTIF($E50:$R50,3)+COUNTIF($E51:$R51,3)</f>
        <v>1</v>
      </c>
      <c r="Z48" s="48">
        <f>COUNTIF($E48:$R48,5)+COUNTIF($E49:$R49,5)+COUNTIF($E50:$R50,5)+COUNTIF($E51:$R51,5)</f>
        <v>2</v>
      </c>
      <c r="AA48" s="49">
        <f>COUNTIF($E48:$R48,"5*")+COUNTIF($E49:$R49,"5*")+COUNTIF($E50:$R50,"5*")</f>
        <v>0</v>
      </c>
      <c r="AB48" s="50">
        <f>COUNTIF($E48:$R48,20)+COUNTIF($E49:$R49,20)+COUNTIF($E50:$R50,20)</f>
        <v>0</v>
      </c>
    </row>
    <row r="49" spans="1:28" ht="15.75" thickBot="1" x14ac:dyDescent="0.3">
      <c r="A49" s="62">
        <v>311</v>
      </c>
      <c r="B49" s="108" t="s">
        <v>58</v>
      </c>
      <c r="C49" s="109" t="s">
        <v>59</v>
      </c>
      <c r="D49" s="91" t="s">
        <v>21</v>
      </c>
      <c r="E49" s="60">
        <v>0</v>
      </c>
      <c r="F49" s="51">
        <v>0</v>
      </c>
      <c r="G49" s="51">
        <v>5</v>
      </c>
      <c r="H49" s="51">
        <v>0</v>
      </c>
      <c r="I49" s="51">
        <v>1</v>
      </c>
      <c r="J49" s="51">
        <v>1</v>
      </c>
      <c r="K49" s="51"/>
      <c r="L49" s="51"/>
      <c r="M49" s="51"/>
      <c r="N49" s="51"/>
      <c r="O49" s="51"/>
      <c r="P49" s="51"/>
      <c r="Q49" s="51"/>
      <c r="R49" s="51"/>
      <c r="S49" s="52">
        <f t="shared" si="7"/>
        <v>7</v>
      </c>
      <c r="T49" s="280"/>
      <c r="U49" s="53"/>
      <c r="V49" s="54"/>
      <c r="W49" s="54"/>
      <c r="X49" s="54"/>
      <c r="Y49" s="54"/>
      <c r="Z49" s="54"/>
      <c r="AA49" s="55"/>
      <c r="AB49" s="56"/>
    </row>
    <row r="50" spans="1:28" ht="18.75" thickBot="1" x14ac:dyDescent="0.3">
      <c r="A50" s="63"/>
      <c r="B50" s="89"/>
      <c r="C50" s="90"/>
      <c r="D50" s="91"/>
      <c r="E50" s="72">
        <v>0</v>
      </c>
      <c r="F50" s="73">
        <v>0</v>
      </c>
      <c r="G50" s="73">
        <v>0</v>
      </c>
      <c r="H50" s="73">
        <v>0</v>
      </c>
      <c r="I50" s="73">
        <v>2</v>
      </c>
      <c r="J50" s="73">
        <v>0</v>
      </c>
      <c r="K50" s="73"/>
      <c r="L50" s="73"/>
      <c r="M50" s="73"/>
      <c r="N50" s="73"/>
      <c r="O50" s="73"/>
      <c r="P50" s="73"/>
      <c r="Q50" s="73"/>
      <c r="R50" s="73"/>
      <c r="S50" s="74">
        <f t="shared" si="7"/>
        <v>2</v>
      </c>
      <c r="T50" s="280"/>
      <c r="U50" s="167"/>
      <c r="V50" s="37" t="s">
        <v>3</v>
      </c>
      <c r="W50" s="38"/>
      <c r="X50" s="38"/>
      <c r="Y50" s="39"/>
      <c r="Z50" s="39"/>
      <c r="AA50" s="40"/>
      <c r="AB50" s="41" t="str">
        <f>TEXT( (U51-U50+0.00000000000001),"[hh].mm.ss")</f>
        <v>00.00.00</v>
      </c>
    </row>
    <row r="51" spans="1:28" ht="18.75" thickBot="1" x14ac:dyDescent="0.3">
      <c r="A51" s="64"/>
      <c r="B51" s="92"/>
      <c r="C51" s="93"/>
      <c r="D51" s="94"/>
      <c r="E51" s="75">
        <v>0</v>
      </c>
      <c r="F51" s="76">
        <v>0</v>
      </c>
      <c r="G51" s="76">
        <v>2</v>
      </c>
      <c r="H51" s="76">
        <v>0</v>
      </c>
      <c r="I51" s="76">
        <v>1</v>
      </c>
      <c r="J51" s="76">
        <v>0</v>
      </c>
      <c r="K51" s="76"/>
      <c r="L51" s="76"/>
      <c r="M51" s="76"/>
      <c r="N51" s="76"/>
      <c r="O51" s="76"/>
      <c r="P51" s="76"/>
      <c r="Q51" s="76"/>
      <c r="R51" s="76"/>
      <c r="S51" s="77">
        <f t="shared" si="7"/>
        <v>3</v>
      </c>
      <c r="T51" s="281"/>
      <c r="U51" s="167"/>
      <c r="V51" s="42" t="s">
        <v>11</v>
      </c>
      <c r="W51" s="43"/>
      <c r="X51" s="43"/>
      <c r="Y51" s="44"/>
      <c r="Z51" s="45"/>
      <c r="AA51" s="46"/>
      <c r="AB51" s="47" t="str">
        <f>TEXT(IF($E49="","",(IF($E50="",S49/(15-(COUNTIF($E49:$R49,""))),(IF($E51="",(S49+S50)/(30-(COUNTIF($E49:$R49,"")+COUNTIF($E50:$R50,""))), (S49+S50+S51)/(45-(COUNTIF($E49:$R49,"")+COUNTIF($E50:$R50,"")+COUNTIF($E51:$R51,"")))))))),"0,00")</f>
        <v>0,57</v>
      </c>
    </row>
    <row r="52" spans="1:28" ht="15" x14ac:dyDescent="0.25">
      <c r="A52" s="61"/>
      <c r="B52" s="86"/>
      <c r="C52" s="87"/>
      <c r="D52" s="88"/>
      <c r="E52" s="71">
        <v>5</v>
      </c>
      <c r="F52" s="57">
        <v>5</v>
      </c>
      <c r="G52" s="57">
        <v>0</v>
      </c>
      <c r="H52" s="57">
        <v>5</v>
      </c>
      <c r="I52" s="57">
        <v>1</v>
      </c>
      <c r="J52" s="57">
        <v>5</v>
      </c>
      <c r="K52" s="57"/>
      <c r="L52" s="57"/>
      <c r="M52" s="57"/>
      <c r="N52" s="57"/>
      <c r="O52" s="57"/>
      <c r="P52" s="57"/>
      <c r="Q52" s="57"/>
      <c r="R52" s="57"/>
      <c r="S52" s="58">
        <f t="shared" si="7"/>
        <v>21</v>
      </c>
      <c r="T52" s="279">
        <v>13</v>
      </c>
      <c r="U52" s="59">
        <f t="shared" ref="U52" si="10">SUM(S52:S55)</f>
        <v>73</v>
      </c>
      <c r="V52" s="48">
        <f>COUNTIF($E52:$R52,0)+COUNTIF($E53:$R53,0)+COUNTIF($E54:$R54,0)+COUNTIF($E55:$R55,0)</f>
        <v>4</v>
      </c>
      <c r="W52" s="48">
        <f>COUNTIF($E52:$R52,1)+COUNTIF($E53:$R53,1)+COUNTIF($E54:$R54,1)+COUNTIF($E55:$R55,1)</f>
        <v>3</v>
      </c>
      <c r="X52" s="48">
        <f>COUNTIF($E52:$R52,2)+COUNTIF($E53:$R53,2)+COUNTIF($E54:$R54,2)+COUNTIF($E55:$R55,2)</f>
        <v>1</v>
      </c>
      <c r="Y52" s="48">
        <f>COUNTIF($E52:$R52,3)+COUNTIF($E53:$R53,3)+COUNTIF($E54:$R54,3)+COUNTIF($E55:$R55,3)</f>
        <v>6</v>
      </c>
      <c r="Z52" s="48">
        <f>COUNTIF($E52:$R52,5)+COUNTIF($E53:$R53,5)+COUNTIF($E54:$R54,5)+COUNTIF($E55:$R55,5)</f>
        <v>10</v>
      </c>
      <c r="AA52" s="49">
        <f>COUNTIF($E52:$R52,"5*")+COUNTIF($E53:$R53,"5*")+COUNTIF($E54:$R54,"5*")</f>
        <v>0</v>
      </c>
      <c r="AB52" s="50">
        <f>COUNTIF($E52:$R52,20)+COUNTIF($E53:$R53,20)+COUNTIF($E54:$R54,20)</f>
        <v>0</v>
      </c>
    </row>
    <row r="53" spans="1:28" ht="15.75" thickBot="1" x14ac:dyDescent="0.3">
      <c r="A53" s="62">
        <v>312</v>
      </c>
      <c r="B53" s="108" t="s">
        <v>60</v>
      </c>
      <c r="C53" s="109" t="s">
        <v>61</v>
      </c>
      <c r="D53" s="91" t="s">
        <v>21</v>
      </c>
      <c r="E53" s="60">
        <v>2</v>
      </c>
      <c r="F53" s="51">
        <v>5</v>
      </c>
      <c r="G53" s="51">
        <v>5</v>
      </c>
      <c r="H53" s="51">
        <v>1</v>
      </c>
      <c r="I53" s="51">
        <v>5</v>
      </c>
      <c r="J53" s="51">
        <v>3</v>
      </c>
      <c r="K53" s="51"/>
      <c r="L53" s="51"/>
      <c r="M53" s="51"/>
      <c r="N53" s="51"/>
      <c r="O53" s="51"/>
      <c r="P53" s="51"/>
      <c r="Q53" s="51"/>
      <c r="R53" s="51"/>
      <c r="S53" s="52">
        <f t="shared" si="7"/>
        <v>21</v>
      </c>
      <c r="T53" s="280"/>
      <c r="U53" s="53"/>
      <c r="V53" s="54"/>
      <c r="W53" s="54"/>
      <c r="X53" s="54"/>
      <c r="Y53" s="54"/>
      <c r="Z53" s="54"/>
      <c r="AA53" s="55"/>
      <c r="AB53" s="56"/>
    </row>
    <row r="54" spans="1:28" ht="18.75" thickBot="1" x14ac:dyDescent="0.3">
      <c r="A54" s="63"/>
      <c r="B54" s="89"/>
      <c r="C54" s="90"/>
      <c r="D54" s="91"/>
      <c r="E54" s="72">
        <v>0</v>
      </c>
      <c r="F54" s="73">
        <v>5</v>
      </c>
      <c r="G54" s="73">
        <v>5</v>
      </c>
      <c r="H54" s="73">
        <v>0</v>
      </c>
      <c r="I54" s="73">
        <v>3</v>
      </c>
      <c r="J54" s="73">
        <v>3</v>
      </c>
      <c r="K54" s="73"/>
      <c r="L54" s="73"/>
      <c r="M54" s="73"/>
      <c r="N54" s="73"/>
      <c r="O54" s="73"/>
      <c r="P54" s="73"/>
      <c r="Q54" s="73"/>
      <c r="R54" s="73"/>
      <c r="S54" s="74">
        <f t="shared" si="7"/>
        <v>16</v>
      </c>
      <c r="T54" s="280"/>
      <c r="U54" s="167"/>
      <c r="V54" s="37" t="s">
        <v>3</v>
      </c>
      <c r="W54" s="38"/>
      <c r="X54" s="38"/>
      <c r="Y54" s="39"/>
      <c r="Z54" s="39"/>
      <c r="AA54" s="40"/>
      <c r="AB54" s="41" t="str">
        <f>TEXT( (U55-U54+0.00000000000001),"[hh].mm.ss")</f>
        <v>00.00.00</v>
      </c>
    </row>
    <row r="55" spans="1:28" ht="18.75" thickBot="1" x14ac:dyDescent="0.3">
      <c r="A55" s="64"/>
      <c r="B55" s="92"/>
      <c r="C55" s="93"/>
      <c r="D55" s="94"/>
      <c r="E55" s="75">
        <v>3</v>
      </c>
      <c r="F55" s="76">
        <v>3</v>
      </c>
      <c r="G55" s="76">
        <v>5</v>
      </c>
      <c r="H55" s="76">
        <v>0</v>
      </c>
      <c r="I55" s="76">
        <v>1</v>
      </c>
      <c r="J55" s="76">
        <v>3</v>
      </c>
      <c r="K55" s="76"/>
      <c r="L55" s="76"/>
      <c r="M55" s="76"/>
      <c r="N55" s="76"/>
      <c r="O55" s="76"/>
      <c r="P55" s="76"/>
      <c r="Q55" s="76"/>
      <c r="R55" s="76"/>
      <c r="S55" s="77">
        <f t="shared" si="7"/>
        <v>15</v>
      </c>
      <c r="T55" s="281"/>
      <c r="U55" s="167"/>
      <c r="V55" s="42" t="s">
        <v>11</v>
      </c>
      <c r="W55" s="43"/>
      <c r="X55" s="43"/>
      <c r="Y55" s="44"/>
      <c r="Z55" s="45"/>
      <c r="AA55" s="46"/>
      <c r="AB55" s="47" t="str">
        <f>TEXT(IF($E53="","",(IF($E54="",S53/(15-(COUNTIF($E53:$R53,""))),(IF($E55="",(S53+S54)/(30-(COUNTIF($E53:$R53,"")+COUNTIF($E54:$R54,""))), (S53+S54+S55)/(45-(COUNTIF($E53:$R53,"")+COUNTIF($E54:$R54,"")+COUNTIF($E55:$R55,"")))))))),"0,00")</f>
        <v>2,48</v>
      </c>
    </row>
    <row r="56" spans="1:28" ht="15" x14ac:dyDescent="0.25">
      <c r="A56" s="61"/>
      <c r="B56" s="86"/>
      <c r="C56" s="87"/>
      <c r="D56" s="88"/>
      <c r="E56" s="71">
        <v>5</v>
      </c>
      <c r="F56" s="57">
        <v>1</v>
      </c>
      <c r="G56" s="57">
        <v>5</v>
      </c>
      <c r="H56" s="57">
        <v>0</v>
      </c>
      <c r="I56" s="57">
        <v>0</v>
      </c>
      <c r="J56" s="57">
        <v>0</v>
      </c>
      <c r="K56" s="57"/>
      <c r="L56" s="57"/>
      <c r="M56" s="57"/>
      <c r="N56" s="57"/>
      <c r="O56" s="57"/>
      <c r="P56" s="57"/>
      <c r="Q56" s="57"/>
      <c r="R56" s="57"/>
      <c r="S56" s="58">
        <f t="shared" si="7"/>
        <v>11</v>
      </c>
      <c r="T56" s="279">
        <v>7</v>
      </c>
      <c r="U56" s="59">
        <f t="shared" ref="U56" si="11">SUM(S56:S59)</f>
        <v>25</v>
      </c>
      <c r="V56" s="48">
        <f>COUNTIF($E56:$R56,0)+COUNTIF($E57:$R57,0)+COUNTIF($E58:$R58,0)+COUNTIF($E59:$R59,0)</f>
        <v>15</v>
      </c>
      <c r="W56" s="48">
        <f>COUNTIF($E56:$R56,1)+COUNTIF($E57:$R57,1)+COUNTIF($E58:$R58,1)+COUNTIF($E59:$R59,1)</f>
        <v>4</v>
      </c>
      <c r="X56" s="48">
        <f>COUNTIF($E56:$R56,2)+COUNTIF($E57:$R57,2)+COUNTIF($E58:$R58,2)+COUNTIF($E59:$R59,2)</f>
        <v>0</v>
      </c>
      <c r="Y56" s="48">
        <f>COUNTIF($E56:$R56,3)+COUNTIF($E57:$R57,3)+COUNTIF($E58:$R58,3)+COUNTIF($E59:$R59,3)</f>
        <v>2</v>
      </c>
      <c r="Z56" s="48">
        <f>COUNTIF($E56:$R56,5)+COUNTIF($E57:$R57,5)+COUNTIF($E58:$R58,5)+COUNTIF($E59:$R59,5)</f>
        <v>3</v>
      </c>
      <c r="AA56" s="49">
        <f>COUNTIF($E56:$R56,"5*")+COUNTIF($E57:$R57,"5*")+COUNTIF($E58:$R58,"5*")</f>
        <v>0</v>
      </c>
      <c r="AB56" s="50">
        <f>COUNTIF($E56:$R56,20)+COUNTIF($E57:$R57,20)+COUNTIF($E58:$R58,20)</f>
        <v>0</v>
      </c>
    </row>
    <row r="57" spans="1:28" ht="15.75" thickBot="1" x14ac:dyDescent="0.3">
      <c r="A57" s="62">
        <v>313</v>
      </c>
      <c r="B57" s="108" t="s">
        <v>62</v>
      </c>
      <c r="C57" s="109" t="s">
        <v>63</v>
      </c>
      <c r="D57" s="91" t="s">
        <v>68</v>
      </c>
      <c r="E57" s="60">
        <v>3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/>
      <c r="L57" s="51"/>
      <c r="M57" s="51"/>
      <c r="N57" s="51"/>
      <c r="O57" s="51"/>
      <c r="P57" s="51"/>
      <c r="Q57" s="51"/>
      <c r="R57" s="51"/>
      <c r="S57" s="52">
        <f t="shared" si="7"/>
        <v>3</v>
      </c>
      <c r="T57" s="280"/>
      <c r="U57" s="53"/>
      <c r="V57" s="54"/>
      <c r="W57" s="54"/>
      <c r="X57" s="54"/>
      <c r="Y57" s="54"/>
      <c r="Z57" s="54"/>
      <c r="AA57" s="55"/>
      <c r="AB57" s="56"/>
    </row>
    <row r="58" spans="1:28" ht="18.75" thickBot="1" x14ac:dyDescent="0.3">
      <c r="A58" s="63"/>
      <c r="B58" s="89"/>
      <c r="C58" s="90"/>
      <c r="D58" s="91"/>
      <c r="E58" s="72">
        <v>1</v>
      </c>
      <c r="F58" s="73">
        <v>0</v>
      </c>
      <c r="G58" s="73">
        <v>1</v>
      </c>
      <c r="H58" s="73">
        <v>0</v>
      </c>
      <c r="I58" s="73">
        <v>0</v>
      </c>
      <c r="J58" s="73">
        <v>1</v>
      </c>
      <c r="K58" s="73"/>
      <c r="L58" s="73"/>
      <c r="M58" s="73"/>
      <c r="N58" s="73"/>
      <c r="O58" s="73"/>
      <c r="P58" s="73"/>
      <c r="Q58" s="73"/>
      <c r="R58" s="73"/>
      <c r="S58" s="74">
        <f t="shared" si="7"/>
        <v>3</v>
      </c>
      <c r="T58" s="280"/>
      <c r="U58" s="167"/>
      <c r="V58" s="37" t="s">
        <v>3</v>
      </c>
      <c r="W58" s="38"/>
      <c r="X58" s="38"/>
      <c r="Y58" s="39"/>
      <c r="Z58" s="39"/>
      <c r="AA58" s="40"/>
      <c r="AB58" s="41" t="str">
        <f>TEXT( (U59-U58+0.00000000000001),"[hh].mm.ss")</f>
        <v>00.00.00</v>
      </c>
    </row>
    <row r="59" spans="1:28" ht="18.75" thickBot="1" x14ac:dyDescent="0.3">
      <c r="A59" s="64"/>
      <c r="B59" s="92"/>
      <c r="C59" s="93"/>
      <c r="D59" s="94"/>
      <c r="E59" s="75">
        <v>5</v>
      </c>
      <c r="F59" s="76">
        <v>0</v>
      </c>
      <c r="G59" s="76">
        <v>3</v>
      </c>
      <c r="H59" s="76">
        <v>0</v>
      </c>
      <c r="I59" s="76">
        <v>0</v>
      </c>
      <c r="J59" s="76">
        <v>0</v>
      </c>
      <c r="K59" s="76"/>
      <c r="L59" s="76"/>
      <c r="M59" s="76"/>
      <c r="N59" s="76"/>
      <c r="O59" s="76"/>
      <c r="P59" s="76"/>
      <c r="Q59" s="76"/>
      <c r="R59" s="76"/>
      <c r="S59" s="77">
        <f t="shared" si="7"/>
        <v>8</v>
      </c>
      <c r="T59" s="281"/>
      <c r="U59" s="167"/>
      <c r="V59" s="42" t="s">
        <v>11</v>
      </c>
      <c r="W59" s="43"/>
      <c r="X59" s="43"/>
      <c r="Y59" s="44"/>
      <c r="Z59" s="45"/>
      <c r="AA59" s="46"/>
      <c r="AB59" s="47" t="str">
        <f>TEXT(IF($E57="","",(IF($E58="",S57/(15-(COUNTIF($E57:$R57,""))),(IF($E59="",(S57+S58)/(30-(COUNTIF($E57:$R57,"")+COUNTIF($E58:$R58,""))), (S57+S58+S59)/(45-(COUNTIF($E57:$R57,"")+COUNTIF($E58:$R58,"")+COUNTIF($E59:$R59,"")))))))),"0,00")</f>
        <v>0,67</v>
      </c>
    </row>
    <row r="60" spans="1:28" ht="15" x14ac:dyDescent="0.25">
      <c r="A60" s="61"/>
      <c r="B60" s="86"/>
      <c r="C60" s="87"/>
      <c r="D60" s="88"/>
      <c r="E60" s="71">
        <v>5</v>
      </c>
      <c r="F60" s="57">
        <v>1</v>
      </c>
      <c r="G60" s="110">
        <v>5</v>
      </c>
      <c r="H60" s="110">
        <v>5</v>
      </c>
      <c r="I60" s="57">
        <v>0</v>
      </c>
      <c r="J60" s="57">
        <v>1</v>
      </c>
      <c r="K60" s="57"/>
      <c r="L60" s="57"/>
      <c r="M60" s="57"/>
      <c r="N60" s="57"/>
      <c r="O60" s="57"/>
      <c r="P60" s="57"/>
      <c r="Q60" s="57"/>
      <c r="R60" s="57"/>
      <c r="S60" s="58">
        <f t="shared" si="7"/>
        <v>17</v>
      </c>
      <c r="T60" s="279">
        <v>10</v>
      </c>
      <c r="U60" s="59">
        <f>SUM(S60:S63)</f>
        <v>59</v>
      </c>
      <c r="V60" s="48">
        <f>COUNTIF($E60:$R60,0)+COUNTIF($E61:$R61,0)+COUNTIF($E62:$R62,0)+COUNTIF($E63:$R63,0)</f>
        <v>6</v>
      </c>
      <c r="W60" s="48">
        <f>COUNTIF($E60:$R60,1)+COUNTIF($E61:$R61,1)+COUNTIF($E62:$R62,1)+COUNTIF($E63:$R63,1)</f>
        <v>7</v>
      </c>
      <c r="X60" s="48">
        <f>COUNTIF($E60:$R60,2)+COUNTIF($E61:$R61,2)+COUNTIF($E62:$R62,2)+COUNTIF($E63:$R63,2)</f>
        <v>1</v>
      </c>
      <c r="Y60" s="48">
        <f>COUNTIF($E60:$R60,3)+COUNTIF($E61:$R61,3)+COUNTIF($E62:$R62,3)+COUNTIF($E63:$R63,3)</f>
        <v>0</v>
      </c>
      <c r="Z60" s="48">
        <f>COUNTIF($E60:$R60,5)+COUNTIF($E61:$R61,5)+COUNTIF($E62:$R62,5)+COUNTIF($E63:$R63,5)</f>
        <v>10</v>
      </c>
      <c r="AA60" s="49">
        <f>COUNTIF($E60:$R60,"5*")+COUNTIF($E61:$R61,"5*")+COUNTIF($E62:$R62,"5*")</f>
        <v>0</v>
      </c>
      <c r="AB60" s="50">
        <f>COUNTIF($E60:$R60,20)+COUNTIF($E61:$R61,20)+COUNTIF($E62:$R62,20)</f>
        <v>0</v>
      </c>
    </row>
    <row r="61" spans="1:28" ht="15.75" thickBot="1" x14ac:dyDescent="0.3">
      <c r="A61" s="62">
        <v>314</v>
      </c>
      <c r="B61" s="108" t="s">
        <v>64</v>
      </c>
      <c r="C61" s="109" t="s">
        <v>65</v>
      </c>
      <c r="D61" s="91" t="s">
        <v>68</v>
      </c>
      <c r="E61" s="60">
        <v>1</v>
      </c>
      <c r="F61" s="51">
        <v>1</v>
      </c>
      <c r="G61" s="160">
        <v>5</v>
      </c>
      <c r="H61" s="160">
        <v>5</v>
      </c>
      <c r="I61" s="51">
        <v>0</v>
      </c>
      <c r="J61" s="51">
        <v>0</v>
      </c>
      <c r="K61" s="51"/>
      <c r="L61" s="51"/>
      <c r="M61" s="51"/>
      <c r="N61" s="51"/>
      <c r="O61" s="51"/>
      <c r="P61" s="51"/>
      <c r="Q61" s="51"/>
      <c r="R61" s="51"/>
      <c r="S61" s="52">
        <f t="shared" si="7"/>
        <v>12</v>
      </c>
      <c r="T61" s="280"/>
      <c r="U61" s="53"/>
      <c r="V61" s="54"/>
      <c r="W61" s="54"/>
      <c r="X61" s="54"/>
      <c r="Y61" s="54"/>
      <c r="Z61" s="54"/>
      <c r="AA61" s="55"/>
      <c r="AB61" s="56"/>
    </row>
    <row r="62" spans="1:28" ht="18.75" thickBot="1" x14ac:dyDescent="0.3">
      <c r="A62" s="63"/>
      <c r="B62" s="89"/>
      <c r="C62" s="90"/>
      <c r="D62" s="91"/>
      <c r="E62" s="72">
        <v>1</v>
      </c>
      <c r="F62" s="73">
        <v>2</v>
      </c>
      <c r="G62" s="165">
        <v>5</v>
      </c>
      <c r="H62" s="165">
        <v>5</v>
      </c>
      <c r="I62" s="73">
        <v>0</v>
      </c>
      <c r="J62" s="73">
        <v>1</v>
      </c>
      <c r="K62" s="73"/>
      <c r="L62" s="73"/>
      <c r="M62" s="73"/>
      <c r="N62" s="73"/>
      <c r="O62" s="73"/>
      <c r="P62" s="73"/>
      <c r="Q62" s="73"/>
      <c r="R62" s="73"/>
      <c r="S62" s="74">
        <f t="shared" si="7"/>
        <v>14</v>
      </c>
      <c r="T62" s="280"/>
      <c r="U62" s="167"/>
      <c r="V62" s="37" t="s">
        <v>3</v>
      </c>
      <c r="W62" s="38"/>
      <c r="X62" s="38"/>
      <c r="Y62" s="39"/>
      <c r="Z62" s="39"/>
      <c r="AA62" s="40"/>
      <c r="AB62" s="41" t="str">
        <f>TEXT( (U63-U62+0.00000000000001),"[hh].mm.ss")</f>
        <v>00.00.00</v>
      </c>
    </row>
    <row r="63" spans="1:28" ht="18.75" thickBot="1" x14ac:dyDescent="0.3">
      <c r="A63" s="64"/>
      <c r="B63" s="92"/>
      <c r="C63" s="93"/>
      <c r="D63" s="94"/>
      <c r="E63" s="75">
        <v>0</v>
      </c>
      <c r="F63" s="76">
        <v>5</v>
      </c>
      <c r="G63" s="189">
        <v>5</v>
      </c>
      <c r="H63" s="189">
        <v>5</v>
      </c>
      <c r="I63" s="76">
        <v>0</v>
      </c>
      <c r="J63" s="76">
        <v>1</v>
      </c>
      <c r="K63" s="76"/>
      <c r="L63" s="76"/>
      <c r="M63" s="76"/>
      <c r="N63" s="76"/>
      <c r="O63" s="76"/>
      <c r="P63" s="76"/>
      <c r="Q63" s="76"/>
      <c r="R63" s="76"/>
      <c r="S63" s="77">
        <f t="shared" si="7"/>
        <v>16</v>
      </c>
      <c r="T63" s="281"/>
      <c r="U63" s="167"/>
      <c r="V63" s="42" t="s">
        <v>11</v>
      </c>
      <c r="W63" s="43"/>
      <c r="X63" s="43"/>
      <c r="Y63" s="44"/>
      <c r="Z63" s="45"/>
      <c r="AA63" s="46"/>
      <c r="AB63" s="47" t="str">
        <f>TEXT(IF($E61="","",(IF($E62="",S61/(15-(COUNTIF($E61:$R61,""))),(IF($E63="",(S61+S62)/(30-(COUNTIF($E61:$R61,"")+COUNTIF($E62:$R62,""))), (S61+S62+S63)/(45-(COUNTIF($E61:$R61,"")+COUNTIF($E62:$R62,"")+COUNTIF($E63:$R63,"")))))))),"0,00")</f>
        <v>2,00</v>
      </c>
    </row>
  </sheetData>
  <mergeCells count="21">
    <mergeCell ref="AA1:AB2"/>
    <mergeCell ref="AA3:AB3"/>
    <mergeCell ref="A3:Z3"/>
    <mergeCell ref="T48:T51"/>
    <mergeCell ref="T52:T55"/>
    <mergeCell ref="T8:T11"/>
    <mergeCell ref="A1:C1"/>
    <mergeCell ref="D1:R1"/>
    <mergeCell ref="A2:C2"/>
    <mergeCell ref="D2:R2"/>
    <mergeCell ref="T56:T59"/>
    <mergeCell ref="T60:T63"/>
    <mergeCell ref="T12:T15"/>
    <mergeCell ref="T16:T19"/>
    <mergeCell ref="T20:T23"/>
    <mergeCell ref="T40:T43"/>
    <mergeCell ref="T44:T47"/>
    <mergeCell ref="T24:T27"/>
    <mergeCell ref="T28:T31"/>
    <mergeCell ref="T32:T35"/>
    <mergeCell ref="T36:T39"/>
  </mergeCells>
  <phoneticPr fontId="0" type="noConversion"/>
  <pageMargins left="0.75" right="0.75" top="1" bottom="1" header="0.4921259845" footer="0.4921259845"/>
  <pageSetup paperSize="9"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zoomScale="80" zoomScaleNormal="80" workbookViewId="0">
      <selection activeCell="D1" sqref="D1:R1"/>
    </sheetView>
  </sheetViews>
  <sheetFormatPr defaultRowHeight="12.75" x14ac:dyDescent="0.2"/>
  <cols>
    <col min="1" max="1" width="8.85546875" customWidth="1"/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20" max="20" width="9" customWidth="1"/>
    <col min="21" max="21" width="9.85546875" bestFit="1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</cols>
  <sheetData>
    <row r="1" spans="1:28" ht="33.75" customHeight="1" x14ac:dyDescent="0.65">
      <c r="A1" s="255" t="s">
        <v>20</v>
      </c>
      <c r="B1" s="256"/>
      <c r="C1" s="257"/>
      <c r="D1" s="272" t="s">
        <v>82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1"/>
      <c r="T1" s="1"/>
      <c r="U1" s="1"/>
      <c r="V1" s="1"/>
      <c r="W1" s="1"/>
      <c r="X1" s="1"/>
      <c r="Y1" s="1"/>
      <c r="Z1" s="1"/>
      <c r="AA1" s="264" t="s">
        <v>189</v>
      </c>
      <c r="AB1" s="265"/>
    </row>
    <row r="2" spans="1:28" ht="50.25" customHeight="1" thickBot="1" x14ac:dyDescent="0.45">
      <c r="A2" s="215"/>
      <c r="B2" s="216"/>
      <c r="C2" s="217"/>
      <c r="D2" s="218" t="s">
        <v>17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79"/>
      <c r="T2" s="79"/>
      <c r="U2" s="79"/>
      <c r="V2" s="79"/>
      <c r="W2" s="79"/>
      <c r="X2" s="79"/>
      <c r="Y2" s="79"/>
      <c r="Z2" s="79"/>
      <c r="AA2" s="266"/>
      <c r="AB2" s="267"/>
    </row>
    <row r="3" spans="1:28" ht="30" customHeight="1" x14ac:dyDescent="0.6">
      <c r="A3" s="268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70" t="s">
        <v>188</v>
      </c>
      <c r="AB3" s="271"/>
    </row>
    <row r="4" spans="1:28" ht="15" x14ac:dyDescent="0.2">
      <c r="A4" s="4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5"/>
      <c r="W4" s="5"/>
      <c r="X4" s="5"/>
      <c r="Y4" s="5"/>
      <c r="Z4" s="7"/>
      <c r="AA4" s="8"/>
      <c r="AB4" s="9"/>
    </row>
    <row r="5" spans="1:28" ht="34.5" customHeight="1" thickBot="1" x14ac:dyDescent="0.3">
      <c r="A5" s="10"/>
      <c r="B5" s="11"/>
      <c r="C5" s="12"/>
      <c r="D5" s="12"/>
      <c r="E5" s="13"/>
      <c r="F5" s="13"/>
      <c r="G5" s="13"/>
      <c r="H5" s="13"/>
      <c r="I5" s="13" t="s">
        <v>16</v>
      </c>
      <c r="J5" s="13"/>
      <c r="K5" s="13"/>
      <c r="L5" s="13"/>
      <c r="M5" s="13"/>
      <c r="N5" s="13"/>
      <c r="O5" s="14"/>
      <c r="P5" s="13"/>
      <c r="Q5" s="13"/>
      <c r="R5" s="13"/>
      <c r="S5" s="15"/>
      <c r="T5" s="15"/>
      <c r="U5" s="16">
        <v>41434</v>
      </c>
      <c r="V5" s="17"/>
      <c r="W5" s="17"/>
      <c r="X5" s="17"/>
      <c r="Y5" s="15"/>
      <c r="Z5" s="18"/>
      <c r="AA5" s="19"/>
      <c r="AB5" s="20"/>
    </row>
    <row r="6" spans="1:28" ht="15" x14ac:dyDescent="0.25">
      <c r="A6" s="100" t="s">
        <v>186</v>
      </c>
      <c r="B6" s="65" t="s">
        <v>14</v>
      </c>
      <c r="C6" s="66"/>
      <c r="D6" s="67" t="s">
        <v>19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 t="s">
        <v>0</v>
      </c>
      <c r="T6" s="24" t="s">
        <v>185</v>
      </c>
      <c r="U6" s="25"/>
      <c r="V6" s="26" t="s">
        <v>9</v>
      </c>
      <c r="W6" s="27"/>
      <c r="X6" s="27"/>
      <c r="Y6" s="28"/>
      <c r="Z6" s="28"/>
      <c r="AA6" s="28"/>
      <c r="AB6" s="29"/>
    </row>
    <row r="7" spans="1:28" ht="15.75" thickBot="1" x14ac:dyDescent="0.3">
      <c r="A7" s="21" t="s">
        <v>4</v>
      </c>
      <c r="B7" s="96" t="s">
        <v>15</v>
      </c>
      <c r="C7" s="97"/>
      <c r="D7" s="98" t="s">
        <v>18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1" t="s">
        <v>7</v>
      </c>
      <c r="T7" s="31" t="s">
        <v>1</v>
      </c>
      <c r="U7" s="32" t="s">
        <v>8</v>
      </c>
      <c r="V7" s="33">
        <v>0</v>
      </c>
      <c r="W7" s="34">
        <v>1</v>
      </c>
      <c r="X7" s="34">
        <v>2</v>
      </c>
      <c r="Y7" s="34">
        <v>3</v>
      </c>
      <c r="Z7" s="34">
        <v>5</v>
      </c>
      <c r="AA7" s="35" t="s">
        <v>2</v>
      </c>
      <c r="AB7" s="36">
        <v>20</v>
      </c>
    </row>
    <row r="8" spans="1:28" ht="15" x14ac:dyDescent="0.25">
      <c r="A8" s="61"/>
      <c r="B8" s="86"/>
      <c r="C8" s="87"/>
      <c r="D8" s="88"/>
      <c r="E8" s="71">
        <v>3</v>
      </c>
      <c r="F8" s="57">
        <v>3</v>
      </c>
      <c r="G8" s="57">
        <v>0</v>
      </c>
      <c r="H8" s="57">
        <v>5</v>
      </c>
      <c r="I8" s="57">
        <v>1</v>
      </c>
      <c r="J8" s="57">
        <v>1</v>
      </c>
      <c r="K8" s="57"/>
      <c r="L8" s="57"/>
      <c r="M8" s="57"/>
      <c r="N8" s="57"/>
      <c r="O8" s="57"/>
      <c r="P8" s="57"/>
      <c r="Q8" s="57"/>
      <c r="R8" s="57"/>
      <c r="S8" s="58">
        <f t="shared" ref="S8:S47" si="0">IF(E8="","",SUM(E8:R8)+(COUNTIF(E8:R8,"5*")*5))</f>
        <v>13</v>
      </c>
      <c r="T8" s="279">
        <v>10</v>
      </c>
      <c r="U8" s="59">
        <f>SUM(S8:S11)</f>
        <v>54</v>
      </c>
      <c r="V8" s="48">
        <f>COUNTIF($E8:$R8,0)+COUNTIF($E9:$R9,0)+COUNTIF($E10:$R10,0)+COUNTIF($E11:$R11,0)</f>
        <v>4</v>
      </c>
      <c r="W8" s="48">
        <f>COUNTIF($E8:$R8,1)+COUNTIF($E9:$R9,1)+COUNTIF($E10:$R10,1)+COUNTIF($E11:$R11,1)</f>
        <v>8</v>
      </c>
      <c r="X8" s="48">
        <f>COUNTIF($E8:$R8,2)+COUNTIF($E9:$R9,2)+COUNTIF($E10:$R10,2)+COUNTIF($E11:$R11,2)</f>
        <v>2</v>
      </c>
      <c r="Y8" s="48">
        <f>COUNTIF($E8:$R8,3)+COUNTIF($E9:$R9,3)+COUNTIF($E10:$R10,3)+COUNTIF($E11:$R11,3)</f>
        <v>4</v>
      </c>
      <c r="Z8" s="48">
        <f>COUNTIF($E8:$R8,5)+COUNTIF($E9:$R9,5)+COUNTIF($E10:$R10,5)+COUNTIF($E11:$R11,5)</f>
        <v>6</v>
      </c>
      <c r="AA8" s="49">
        <f>COUNTIF($E8:$R8,"5*")+COUNTIF($E9:$R9,"5*")+COUNTIF($E10:$R10,"5*")</f>
        <v>0</v>
      </c>
      <c r="AB8" s="50">
        <f>COUNTIF($E8:$R8,20)+COUNTIF($E9:$R9,20)+COUNTIF($E10:$R10,20)</f>
        <v>0</v>
      </c>
    </row>
    <row r="9" spans="1:28" ht="15.75" thickBot="1" x14ac:dyDescent="0.3">
      <c r="A9" s="198">
        <v>401</v>
      </c>
      <c r="B9" s="199" t="s">
        <v>69</v>
      </c>
      <c r="C9" s="200" t="s">
        <v>70</v>
      </c>
      <c r="D9" s="201" t="s">
        <v>67</v>
      </c>
      <c r="E9" s="60">
        <v>1</v>
      </c>
      <c r="F9" s="51">
        <v>0</v>
      </c>
      <c r="G9" s="51">
        <v>0</v>
      </c>
      <c r="H9" s="51">
        <v>5</v>
      </c>
      <c r="I9" s="51">
        <v>1</v>
      </c>
      <c r="J9" s="51">
        <v>1</v>
      </c>
      <c r="K9" s="51"/>
      <c r="L9" s="51"/>
      <c r="M9" s="51"/>
      <c r="N9" s="51"/>
      <c r="O9" s="51"/>
      <c r="P9" s="51"/>
      <c r="Q9" s="51"/>
      <c r="R9" s="51"/>
      <c r="S9" s="52">
        <f t="shared" si="0"/>
        <v>8</v>
      </c>
      <c r="T9" s="280"/>
      <c r="U9" s="53"/>
      <c r="V9" s="54"/>
      <c r="W9" s="54"/>
      <c r="X9" s="54"/>
      <c r="Y9" s="54"/>
      <c r="Z9" s="54"/>
      <c r="AA9" s="55"/>
      <c r="AB9" s="56"/>
    </row>
    <row r="10" spans="1:28" ht="18.75" thickBot="1" x14ac:dyDescent="0.3">
      <c r="A10" s="202"/>
      <c r="B10" s="203"/>
      <c r="C10" s="204"/>
      <c r="D10" s="201"/>
      <c r="E10" s="72">
        <v>3</v>
      </c>
      <c r="F10" s="73">
        <v>3</v>
      </c>
      <c r="G10" s="73">
        <v>0</v>
      </c>
      <c r="H10" s="73">
        <v>5</v>
      </c>
      <c r="I10" s="73">
        <v>1</v>
      </c>
      <c r="J10" s="73">
        <v>1</v>
      </c>
      <c r="K10" s="73"/>
      <c r="L10" s="73"/>
      <c r="M10" s="73"/>
      <c r="N10" s="73"/>
      <c r="O10" s="73"/>
      <c r="P10" s="73"/>
      <c r="Q10" s="73"/>
      <c r="R10" s="73"/>
      <c r="S10" s="74">
        <f t="shared" si="0"/>
        <v>13</v>
      </c>
      <c r="T10" s="280"/>
      <c r="U10" s="167"/>
      <c r="V10" s="37" t="s">
        <v>3</v>
      </c>
      <c r="W10" s="38"/>
      <c r="X10" s="38"/>
      <c r="Y10" s="39"/>
      <c r="Z10" s="39"/>
      <c r="AA10" s="40"/>
      <c r="AB10" s="41" t="str">
        <f>TEXT( (U11-U10+0.00000000000001),"[hh].mm.ss")</f>
        <v>00.00.00</v>
      </c>
    </row>
    <row r="11" spans="1:28" ht="18.75" thickBot="1" x14ac:dyDescent="0.3">
      <c r="A11" s="205"/>
      <c r="B11" s="206"/>
      <c r="C11" s="207"/>
      <c r="D11" s="208"/>
      <c r="E11" s="68">
        <v>1</v>
      </c>
      <c r="F11" s="69">
        <v>5</v>
      </c>
      <c r="G11" s="69">
        <v>2</v>
      </c>
      <c r="H11" s="69">
        <v>5</v>
      </c>
      <c r="I11" s="69">
        <v>2</v>
      </c>
      <c r="J11" s="69">
        <v>5</v>
      </c>
      <c r="K11" s="69"/>
      <c r="L11" s="69"/>
      <c r="M11" s="69"/>
      <c r="N11" s="69"/>
      <c r="O11" s="69"/>
      <c r="P11" s="69"/>
      <c r="Q11" s="69"/>
      <c r="R11" s="69"/>
      <c r="S11" s="70">
        <f t="shared" si="0"/>
        <v>20</v>
      </c>
      <c r="T11" s="281"/>
      <c r="U11" s="167"/>
      <c r="V11" s="42" t="s">
        <v>11</v>
      </c>
      <c r="W11" s="43"/>
      <c r="X11" s="43"/>
      <c r="Y11" s="44"/>
      <c r="Z11" s="45"/>
      <c r="AA11" s="46"/>
      <c r="AB11" s="47" t="str">
        <f>TEXT(IF($E9="","",(IF($E10="",S9/(15-(COUNTIF($E9:$R9,""))),(IF($E11="",(S9+S10)/(30-(COUNTIF($E9:$R9,"")+COUNTIF($E10:$R10,""))), (S9+S10+S11)/(45-(COUNTIF($E9:$R9,"")+COUNTIF($E10:$R10,"")+COUNTIF($E11:$R11,"")))))))),"0,00")</f>
        <v>1,95</v>
      </c>
    </row>
    <row r="12" spans="1:28" ht="15" x14ac:dyDescent="0.25">
      <c r="A12" s="209"/>
      <c r="B12" s="210"/>
      <c r="C12" s="211"/>
      <c r="D12" s="212"/>
      <c r="E12" s="71">
        <v>0</v>
      </c>
      <c r="F12" s="57">
        <v>0</v>
      </c>
      <c r="G12" s="57">
        <v>0</v>
      </c>
      <c r="H12" s="57">
        <v>3</v>
      </c>
      <c r="I12" s="57">
        <v>2</v>
      </c>
      <c r="J12" s="57">
        <v>3</v>
      </c>
      <c r="K12" s="57"/>
      <c r="L12" s="57"/>
      <c r="M12" s="57"/>
      <c r="N12" s="57"/>
      <c r="O12" s="57"/>
      <c r="P12" s="57"/>
      <c r="Q12" s="57"/>
      <c r="R12" s="57"/>
      <c r="S12" s="58">
        <f t="shared" si="0"/>
        <v>8</v>
      </c>
      <c r="T12" s="279">
        <v>4</v>
      </c>
      <c r="U12" s="59">
        <f>SUM(S12:S15)</f>
        <v>20</v>
      </c>
      <c r="V12" s="48">
        <f>COUNTIF($E12:$R12,0)+COUNTIF($E13:$R13,0)+COUNTIF($E14:$R14,0)+COUNTIF($E15:$R15,0)</f>
        <v>11</v>
      </c>
      <c r="W12" s="48">
        <f>COUNTIF($E12:$R12,1)+COUNTIF($E13:$R13,1)+COUNTIF($E14:$R14,1)+COUNTIF($E15:$R15,1)</f>
        <v>8</v>
      </c>
      <c r="X12" s="48">
        <f>COUNTIF($E12:$R12,2)+COUNTIF($E13:$R13,2)+COUNTIF($E14:$R14,2)+COUNTIF($E15:$R15,2)</f>
        <v>3</v>
      </c>
      <c r="Y12" s="48">
        <f>COUNTIF($E12:$R12,3)+COUNTIF($E13:$R13,3)+COUNTIF($E14:$R14,3)+COUNTIF($E15:$R15,3)</f>
        <v>2</v>
      </c>
      <c r="Z12" s="48">
        <f>COUNTIF($E12:$R12,5)+COUNTIF($E13:$R13,5)+COUNTIF($E14:$R14,5)+COUNTIF($E15:$R15,5)</f>
        <v>0</v>
      </c>
      <c r="AA12" s="49">
        <f>COUNTIF($E12:$R12,"5*")+COUNTIF($E13:$R13,"5*")+COUNTIF($E14:$R14,"5*")</f>
        <v>0</v>
      </c>
      <c r="AB12" s="50">
        <f>COUNTIF($E12:$R12,20)+COUNTIF($E13:$R13,20)+COUNTIF($E14:$R14,20)</f>
        <v>0</v>
      </c>
    </row>
    <row r="13" spans="1:28" ht="15.75" thickBot="1" x14ac:dyDescent="0.3">
      <c r="A13" s="198">
        <v>402</v>
      </c>
      <c r="B13" s="199" t="s">
        <v>32</v>
      </c>
      <c r="C13" s="200" t="s">
        <v>71</v>
      </c>
      <c r="D13" s="201" t="s">
        <v>21</v>
      </c>
      <c r="E13" s="60">
        <v>0</v>
      </c>
      <c r="F13" s="51">
        <v>0</v>
      </c>
      <c r="G13" s="51">
        <v>0</v>
      </c>
      <c r="H13" s="51">
        <v>1</v>
      </c>
      <c r="I13" s="51">
        <v>1</v>
      </c>
      <c r="J13" s="51">
        <v>0</v>
      </c>
      <c r="K13" s="51"/>
      <c r="L13" s="51"/>
      <c r="M13" s="51"/>
      <c r="N13" s="51"/>
      <c r="O13" s="51"/>
      <c r="P13" s="51"/>
      <c r="Q13" s="51"/>
      <c r="R13" s="51"/>
      <c r="S13" s="52">
        <f t="shared" si="0"/>
        <v>2</v>
      </c>
      <c r="T13" s="280"/>
      <c r="U13" s="53"/>
      <c r="V13" s="54"/>
      <c r="W13" s="54"/>
      <c r="X13" s="54"/>
      <c r="Y13" s="54"/>
      <c r="Z13" s="54"/>
      <c r="AA13" s="55"/>
      <c r="AB13" s="56"/>
    </row>
    <row r="14" spans="1:28" ht="18.75" thickBot="1" x14ac:dyDescent="0.3">
      <c r="A14" s="202"/>
      <c r="B14" s="203"/>
      <c r="C14" s="204"/>
      <c r="D14" s="201"/>
      <c r="E14" s="72">
        <v>1</v>
      </c>
      <c r="F14" s="73">
        <v>0</v>
      </c>
      <c r="G14" s="73">
        <v>0</v>
      </c>
      <c r="H14" s="73">
        <v>1</v>
      </c>
      <c r="I14" s="73">
        <v>1</v>
      </c>
      <c r="J14" s="73">
        <v>2</v>
      </c>
      <c r="K14" s="73"/>
      <c r="L14" s="73"/>
      <c r="M14" s="73"/>
      <c r="N14" s="73"/>
      <c r="O14" s="73"/>
      <c r="P14" s="73"/>
      <c r="Q14" s="73"/>
      <c r="R14" s="73"/>
      <c r="S14" s="74">
        <f t="shared" si="0"/>
        <v>5</v>
      </c>
      <c r="T14" s="280"/>
      <c r="U14" s="167"/>
      <c r="V14" s="37" t="s">
        <v>3</v>
      </c>
      <c r="W14" s="38"/>
      <c r="X14" s="38"/>
      <c r="Y14" s="39"/>
      <c r="Z14" s="39"/>
      <c r="AA14" s="40"/>
      <c r="AB14" s="41" t="str">
        <f>TEXT( (U15-U14+0.00000000000001),"[hh].mm.ss")</f>
        <v>00.00.00</v>
      </c>
    </row>
    <row r="15" spans="1:28" ht="18.75" thickBot="1" x14ac:dyDescent="0.3">
      <c r="A15" s="205"/>
      <c r="B15" s="206"/>
      <c r="C15" s="207"/>
      <c r="D15" s="208"/>
      <c r="E15" s="68">
        <v>1</v>
      </c>
      <c r="F15" s="69">
        <v>0</v>
      </c>
      <c r="G15" s="69">
        <v>0</v>
      </c>
      <c r="H15" s="69">
        <v>1</v>
      </c>
      <c r="I15" s="69">
        <v>1</v>
      </c>
      <c r="J15" s="69">
        <v>2</v>
      </c>
      <c r="K15" s="69"/>
      <c r="L15" s="69"/>
      <c r="M15" s="69"/>
      <c r="N15" s="69"/>
      <c r="O15" s="69"/>
      <c r="P15" s="69"/>
      <c r="Q15" s="69"/>
      <c r="R15" s="69"/>
      <c r="S15" s="70">
        <f t="shared" si="0"/>
        <v>5</v>
      </c>
      <c r="T15" s="281"/>
      <c r="U15" s="167"/>
      <c r="V15" s="42" t="s">
        <v>11</v>
      </c>
      <c r="W15" s="43"/>
      <c r="X15" s="43"/>
      <c r="Y15" s="44"/>
      <c r="Z15" s="45"/>
      <c r="AA15" s="46"/>
      <c r="AB15" s="47" t="str">
        <f>TEXT(IF($E13="","",(IF($E14="",S13/(15-(COUNTIF($E13:$R13,""))),(IF($E15="",(S13+S14)/(30-(COUNTIF($E13:$R13,"")+COUNTIF($E14:$R14,""))), (S13+S14+S15)/(45-(COUNTIF($E13:$R13,"")+COUNTIF($E14:$R14,"")+COUNTIF($E15:$R15,"")))))))),"0,00")</f>
        <v>0,57</v>
      </c>
    </row>
    <row r="16" spans="1:28" ht="15" x14ac:dyDescent="0.25">
      <c r="A16" s="209"/>
      <c r="B16" s="210"/>
      <c r="C16" s="211"/>
      <c r="D16" s="212"/>
      <c r="E16" s="71">
        <v>5</v>
      </c>
      <c r="F16" s="57">
        <v>0</v>
      </c>
      <c r="G16" s="57">
        <v>0</v>
      </c>
      <c r="H16" s="57">
        <v>3</v>
      </c>
      <c r="I16" s="57">
        <v>3</v>
      </c>
      <c r="J16" s="57">
        <v>2</v>
      </c>
      <c r="K16" s="57"/>
      <c r="L16" s="57"/>
      <c r="M16" s="57"/>
      <c r="N16" s="57"/>
      <c r="O16" s="57"/>
      <c r="P16" s="57"/>
      <c r="Q16" s="57"/>
      <c r="R16" s="57"/>
      <c r="S16" s="58">
        <f t="shared" si="0"/>
        <v>13</v>
      </c>
      <c r="T16" s="279">
        <v>5</v>
      </c>
      <c r="U16" s="59">
        <f>SUM(S16:S19)</f>
        <v>37</v>
      </c>
      <c r="V16" s="48">
        <f>COUNTIF($E16:$R16,0)+COUNTIF($E17:$R17,0)+COUNTIF($E18:$R18,0)+COUNTIF($E19:$R19,0)</f>
        <v>9</v>
      </c>
      <c r="W16" s="48">
        <f>COUNTIF($E16:$R16,1)+COUNTIF($E17:$R17,1)+COUNTIF($E18:$R18,1)+COUNTIF($E19:$R19,1)</f>
        <v>4</v>
      </c>
      <c r="X16" s="48">
        <f>COUNTIF($E16:$R16,2)+COUNTIF($E17:$R17,2)+COUNTIF($E18:$R18,2)+COUNTIF($E19:$R19,2)</f>
        <v>4</v>
      </c>
      <c r="Y16" s="48">
        <f>COUNTIF($E16:$R16,3)+COUNTIF($E17:$R17,3)+COUNTIF($E18:$R18,3)+COUNTIF($E19:$R19,3)</f>
        <v>5</v>
      </c>
      <c r="Z16" s="48">
        <f>COUNTIF($E16:$R16,5)+COUNTIF($E17:$R17,5)+COUNTIF($E18:$R18,5)+COUNTIF($E19:$R19,5)</f>
        <v>2</v>
      </c>
      <c r="AA16" s="49">
        <f>COUNTIF($E16:$R16,"5*")+COUNTIF($E17:$R17,"5*")+COUNTIF($E18:$R18,"5*")</f>
        <v>0</v>
      </c>
      <c r="AB16" s="50">
        <f>COUNTIF($E16:$R16,20)+COUNTIF($E17:$R17,20)+COUNTIF($E18:$R18,20)</f>
        <v>0</v>
      </c>
    </row>
    <row r="17" spans="1:28" ht="15.75" thickBot="1" x14ac:dyDescent="0.3">
      <c r="A17" s="198">
        <v>403</v>
      </c>
      <c r="B17" s="199" t="s">
        <v>72</v>
      </c>
      <c r="C17" s="200" t="s">
        <v>73</v>
      </c>
      <c r="D17" s="201" t="s">
        <v>68</v>
      </c>
      <c r="E17" s="60">
        <v>5</v>
      </c>
      <c r="F17" s="51">
        <v>0</v>
      </c>
      <c r="G17" s="51">
        <v>0</v>
      </c>
      <c r="H17" s="51">
        <v>1</v>
      </c>
      <c r="I17" s="51">
        <v>3</v>
      </c>
      <c r="J17" s="51">
        <v>2</v>
      </c>
      <c r="K17" s="51"/>
      <c r="L17" s="51"/>
      <c r="M17" s="51"/>
      <c r="N17" s="51"/>
      <c r="O17" s="51"/>
      <c r="P17" s="51"/>
      <c r="Q17" s="51"/>
      <c r="R17" s="51"/>
      <c r="S17" s="52">
        <f t="shared" si="0"/>
        <v>11</v>
      </c>
      <c r="T17" s="280"/>
      <c r="U17" s="53"/>
      <c r="V17" s="54"/>
      <c r="W17" s="54"/>
      <c r="X17" s="54"/>
      <c r="Y17" s="54"/>
      <c r="Z17" s="54"/>
      <c r="AA17" s="55"/>
      <c r="AB17" s="56"/>
    </row>
    <row r="18" spans="1:28" ht="18.75" thickBot="1" x14ac:dyDescent="0.3">
      <c r="A18" s="202"/>
      <c r="B18" s="203"/>
      <c r="C18" s="204"/>
      <c r="D18" s="201"/>
      <c r="E18" s="72">
        <v>1</v>
      </c>
      <c r="F18" s="73">
        <v>0</v>
      </c>
      <c r="G18" s="73">
        <v>0</v>
      </c>
      <c r="H18" s="73">
        <v>1</v>
      </c>
      <c r="I18" s="73">
        <v>3</v>
      </c>
      <c r="J18" s="73">
        <v>3</v>
      </c>
      <c r="K18" s="73"/>
      <c r="L18" s="73"/>
      <c r="M18" s="73"/>
      <c r="N18" s="73"/>
      <c r="O18" s="73"/>
      <c r="P18" s="73"/>
      <c r="Q18" s="73"/>
      <c r="R18" s="73"/>
      <c r="S18" s="74">
        <f t="shared" si="0"/>
        <v>8</v>
      </c>
      <c r="T18" s="280"/>
      <c r="U18" s="167"/>
      <c r="V18" s="37" t="s">
        <v>3</v>
      </c>
      <c r="W18" s="38"/>
      <c r="X18" s="38"/>
      <c r="Y18" s="39"/>
      <c r="Z18" s="39"/>
      <c r="AA18" s="40"/>
      <c r="AB18" s="41" t="str">
        <f>TEXT( (U19-U18+0.00000000000001),"[hh].mm.ss")</f>
        <v>00.00.00</v>
      </c>
    </row>
    <row r="19" spans="1:28" ht="18.75" thickBot="1" x14ac:dyDescent="0.3">
      <c r="A19" s="205"/>
      <c r="B19" s="206"/>
      <c r="C19" s="207"/>
      <c r="D19" s="208"/>
      <c r="E19" s="68">
        <v>0</v>
      </c>
      <c r="F19" s="69">
        <v>0</v>
      </c>
      <c r="G19" s="69">
        <v>0</v>
      </c>
      <c r="H19" s="69">
        <v>2</v>
      </c>
      <c r="I19" s="69">
        <v>2</v>
      </c>
      <c r="J19" s="69">
        <v>1</v>
      </c>
      <c r="K19" s="69"/>
      <c r="L19" s="69"/>
      <c r="M19" s="69"/>
      <c r="N19" s="69"/>
      <c r="O19" s="69"/>
      <c r="P19" s="69"/>
      <c r="Q19" s="69"/>
      <c r="R19" s="69"/>
      <c r="S19" s="70">
        <f t="shared" si="0"/>
        <v>5</v>
      </c>
      <c r="T19" s="281"/>
      <c r="U19" s="167"/>
      <c r="V19" s="42" t="s">
        <v>11</v>
      </c>
      <c r="W19" s="43"/>
      <c r="X19" s="43"/>
      <c r="Y19" s="44"/>
      <c r="Z19" s="45"/>
      <c r="AA19" s="46"/>
      <c r="AB19" s="47" t="str">
        <f>TEXT(IF($E17="","",(IF($E18="",S17/(15-(COUNTIF($E17:$R17,""))),(IF($E19="",(S17+S18)/(30-(COUNTIF($E17:$R17,"")+COUNTIF($E18:$R18,""))), (S17+S18+S19)/(45-(COUNTIF($E17:$R17,"")+COUNTIF($E18:$R18,"")+COUNTIF($E19:$R19,"")))))))),"0,00")</f>
        <v>1,14</v>
      </c>
    </row>
    <row r="20" spans="1:28" ht="15" x14ac:dyDescent="0.25">
      <c r="A20" s="209"/>
      <c r="B20" s="210"/>
      <c r="C20" s="211"/>
      <c r="D20" s="212"/>
      <c r="E20" s="71">
        <v>1</v>
      </c>
      <c r="F20" s="57">
        <v>0</v>
      </c>
      <c r="G20" s="57">
        <v>0</v>
      </c>
      <c r="H20" s="57">
        <v>0</v>
      </c>
      <c r="I20" s="57">
        <v>3</v>
      </c>
      <c r="J20" s="57">
        <v>0</v>
      </c>
      <c r="K20" s="57"/>
      <c r="L20" s="57"/>
      <c r="M20" s="57"/>
      <c r="N20" s="57"/>
      <c r="O20" s="57"/>
      <c r="P20" s="57"/>
      <c r="Q20" s="57"/>
      <c r="R20" s="57"/>
      <c r="S20" s="58">
        <f t="shared" si="0"/>
        <v>4</v>
      </c>
      <c r="T20" s="279">
        <v>3</v>
      </c>
      <c r="U20" s="59">
        <f>SUM(S20:S23)</f>
        <v>13</v>
      </c>
      <c r="V20" s="48">
        <f>COUNTIF($E20:$R20,0)+COUNTIF($E21:$R21,0)+COUNTIF($E22:$R22,0)+COUNTIF($E23:$R23,0)</f>
        <v>17</v>
      </c>
      <c r="W20" s="48">
        <f>COUNTIF($E20:$R20,1)+COUNTIF($E21:$R21,1)+COUNTIF($E22:$R22,1)+COUNTIF($E23:$R23,1)</f>
        <v>5</v>
      </c>
      <c r="X20" s="48">
        <f>COUNTIF($E20:$R20,2)+COUNTIF($E21:$R21,2)+COUNTIF($E22:$R22,2)+COUNTIF($E23:$R23,2)</f>
        <v>0</v>
      </c>
      <c r="Y20" s="48">
        <f>COUNTIF($E20:$R20,3)+COUNTIF($E21:$R21,3)+COUNTIF($E22:$R22,3)+COUNTIF($E23:$R23,3)</f>
        <v>1</v>
      </c>
      <c r="Z20" s="48">
        <f>COUNTIF($E20:$R20,5)+COUNTIF($E21:$R21,5)+COUNTIF($E22:$R22,5)+COUNTIF($E23:$R23,5)</f>
        <v>1</v>
      </c>
      <c r="AA20" s="49">
        <f>COUNTIF($E20:$R20,"5*")+COUNTIF($E21:$R21,"5*")+COUNTIF($E22:$R22,"5*")</f>
        <v>0</v>
      </c>
      <c r="AB20" s="50">
        <f>COUNTIF($E20:$R20,20)+COUNTIF($E21:$R21,20)+COUNTIF($E22:$R22,20)</f>
        <v>0</v>
      </c>
    </row>
    <row r="21" spans="1:28" ht="15.75" thickBot="1" x14ac:dyDescent="0.3">
      <c r="A21" s="198">
        <v>404</v>
      </c>
      <c r="B21" s="199" t="s">
        <v>74</v>
      </c>
      <c r="C21" s="200" t="s">
        <v>63</v>
      </c>
      <c r="D21" s="201" t="s">
        <v>68</v>
      </c>
      <c r="E21" s="60">
        <v>0</v>
      </c>
      <c r="F21" s="51">
        <v>0</v>
      </c>
      <c r="G21" s="51">
        <v>0</v>
      </c>
      <c r="H21" s="51">
        <v>0</v>
      </c>
      <c r="I21" s="51">
        <v>1</v>
      </c>
      <c r="J21" s="51">
        <v>0</v>
      </c>
      <c r="K21" s="51"/>
      <c r="L21" s="51"/>
      <c r="M21" s="51"/>
      <c r="N21" s="51"/>
      <c r="O21" s="51"/>
      <c r="P21" s="51"/>
      <c r="Q21" s="51"/>
      <c r="R21" s="51"/>
      <c r="S21" s="52">
        <f t="shared" si="0"/>
        <v>1</v>
      </c>
      <c r="T21" s="280"/>
      <c r="U21" s="53"/>
      <c r="V21" s="54"/>
      <c r="W21" s="54"/>
      <c r="X21" s="54"/>
      <c r="Y21" s="54"/>
      <c r="Z21" s="54"/>
      <c r="AA21" s="55"/>
      <c r="AB21" s="56"/>
    </row>
    <row r="22" spans="1:28" ht="18.75" thickBot="1" x14ac:dyDescent="0.3">
      <c r="A22" s="202"/>
      <c r="B22" s="203"/>
      <c r="C22" s="204"/>
      <c r="D22" s="201"/>
      <c r="E22" s="72">
        <v>1</v>
      </c>
      <c r="F22" s="73">
        <v>0</v>
      </c>
      <c r="G22" s="73">
        <v>0</v>
      </c>
      <c r="H22" s="73">
        <v>0</v>
      </c>
      <c r="I22" s="73">
        <v>5</v>
      </c>
      <c r="J22" s="73">
        <v>0</v>
      </c>
      <c r="K22" s="73"/>
      <c r="L22" s="73"/>
      <c r="M22" s="73"/>
      <c r="N22" s="73"/>
      <c r="O22" s="73"/>
      <c r="P22" s="73"/>
      <c r="Q22" s="73"/>
      <c r="R22" s="73"/>
      <c r="S22" s="74">
        <f t="shared" si="0"/>
        <v>6</v>
      </c>
      <c r="T22" s="280"/>
      <c r="U22" s="167"/>
      <c r="V22" s="37" t="s">
        <v>3</v>
      </c>
      <c r="W22" s="38"/>
      <c r="X22" s="38"/>
      <c r="Y22" s="39"/>
      <c r="Z22" s="39"/>
      <c r="AA22" s="40"/>
      <c r="AB22" s="41" t="str">
        <f>TEXT( (U23-U22+0.00000000000001),"[hh].mm.ss")</f>
        <v>00.00.00</v>
      </c>
    </row>
    <row r="23" spans="1:28" ht="18.75" thickBot="1" x14ac:dyDescent="0.3">
      <c r="A23" s="205"/>
      <c r="B23" s="206"/>
      <c r="C23" s="207"/>
      <c r="D23" s="208"/>
      <c r="E23" s="68">
        <v>1</v>
      </c>
      <c r="F23" s="69">
        <v>0</v>
      </c>
      <c r="G23" s="69">
        <v>0</v>
      </c>
      <c r="H23" s="69">
        <v>0</v>
      </c>
      <c r="I23" s="69">
        <v>0</v>
      </c>
      <c r="J23" s="69">
        <v>1</v>
      </c>
      <c r="K23" s="69"/>
      <c r="L23" s="69"/>
      <c r="M23" s="69"/>
      <c r="N23" s="69"/>
      <c r="O23" s="69"/>
      <c r="P23" s="69"/>
      <c r="Q23" s="69"/>
      <c r="R23" s="69"/>
      <c r="S23" s="70">
        <f t="shared" si="0"/>
        <v>2</v>
      </c>
      <c r="T23" s="281"/>
      <c r="U23" s="167"/>
      <c r="V23" s="42" t="s">
        <v>11</v>
      </c>
      <c r="W23" s="43"/>
      <c r="X23" s="43"/>
      <c r="Y23" s="44"/>
      <c r="Z23" s="45"/>
      <c r="AA23" s="46"/>
      <c r="AB23" s="47" t="str">
        <f>TEXT(IF($E21="","",(IF($E22="",S21/(15-(COUNTIF($E21:$R21,""))),(IF($E23="",(S21+S22)/(30-(COUNTIF($E21:$R21,"")+COUNTIF($E22:$R22,""))), (S21+S22+S23)/(45-(COUNTIF($E21:$R21,"")+COUNTIF($E22:$R22,"")+COUNTIF($E23:$R23,"")))))))),"0,00")</f>
        <v>0,43</v>
      </c>
    </row>
    <row r="24" spans="1:28" ht="15" x14ac:dyDescent="0.25">
      <c r="A24" s="209"/>
      <c r="B24" s="210"/>
      <c r="C24" s="211"/>
      <c r="D24" s="212"/>
      <c r="E24" s="71">
        <v>0</v>
      </c>
      <c r="F24" s="57">
        <v>0</v>
      </c>
      <c r="G24" s="57">
        <v>0</v>
      </c>
      <c r="H24" s="57">
        <v>0</v>
      </c>
      <c r="I24" s="57">
        <v>1</v>
      </c>
      <c r="J24" s="57">
        <v>0</v>
      </c>
      <c r="K24" s="57"/>
      <c r="L24" s="57"/>
      <c r="M24" s="57"/>
      <c r="N24" s="57"/>
      <c r="O24" s="57"/>
      <c r="P24" s="57"/>
      <c r="Q24" s="57"/>
      <c r="R24" s="57"/>
      <c r="S24" s="58">
        <f t="shared" si="0"/>
        <v>1</v>
      </c>
      <c r="T24" s="279">
        <v>2</v>
      </c>
      <c r="U24" s="59">
        <f>SUM(S24:S27)</f>
        <v>7</v>
      </c>
      <c r="V24" s="48">
        <f>COUNTIF($E24:$R24,0)+COUNTIF($E25:$R25,0)+COUNTIF($E26:$R26,0)+COUNTIF($E27:$R27,0)</f>
        <v>21</v>
      </c>
      <c r="W24" s="48">
        <f>COUNTIF($E24:$R24,1)+COUNTIF($E25:$R25,1)+COUNTIF($E26:$R26,1)+COUNTIF($E27:$R27,1)</f>
        <v>1</v>
      </c>
      <c r="X24" s="48">
        <f>COUNTIF($E24:$R24,2)+COUNTIF($E25:$R25,2)+COUNTIF($E26:$R26,2)+COUNTIF($E27:$R27,2)</f>
        <v>0</v>
      </c>
      <c r="Y24" s="48">
        <f>COUNTIF($E24:$R24,3)+COUNTIF($E25:$R25,3)+COUNTIF($E26:$R26,3)+COUNTIF($E27:$R27,3)</f>
        <v>2</v>
      </c>
      <c r="Z24" s="48">
        <f>COUNTIF($E24:$R24,5)+COUNTIF($E25:$R25,5)+COUNTIF($E26:$R26,5)+COUNTIF($E27:$R27,5)</f>
        <v>0</v>
      </c>
      <c r="AA24" s="49">
        <f>COUNTIF($E24:$R24,"5*")+COUNTIF($E25:$R25,"5*")+COUNTIF($E26:$R26,"5*")</f>
        <v>0</v>
      </c>
      <c r="AB24" s="50">
        <f>COUNTIF($E24:$R24,20)+COUNTIF($E25:$R25,20)+COUNTIF($E26:$R26,20)</f>
        <v>0</v>
      </c>
    </row>
    <row r="25" spans="1:28" ht="15.75" thickBot="1" x14ac:dyDescent="0.3">
      <c r="A25" s="198">
        <v>405</v>
      </c>
      <c r="B25" s="199" t="s">
        <v>75</v>
      </c>
      <c r="C25" s="200" t="s">
        <v>59</v>
      </c>
      <c r="D25" s="201" t="s">
        <v>21</v>
      </c>
      <c r="E25" s="60">
        <v>0</v>
      </c>
      <c r="F25" s="51">
        <v>0</v>
      </c>
      <c r="G25" s="51">
        <v>0</v>
      </c>
      <c r="H25" s="51">
        <v>0</v>
      </c>
      <c r="I25" s="51">
        <v>3</v>
      </c>
      <c r="J25" s="51">
        <v>0</v>
      </c>
      <c r="K25" s="51"/>
      <c r="L25" s="51"/>
      <c r="M25" s="51"/>
      <c r="N25" s="51"/>
      <c r="O25" s="51"/>
      <c r="P25" s="51"/>
      <c r="Q25" s="51"/>
      <c r="R25" s="51"/>
      <c r="S25" s="52">
        <f t="shared" si="0"/>
        <v>3</v>
      </c>
      <c r="T25" s="280"/>
      <c r="U25" s="53"/>
      <c r="V25" s="54"/>
      <c r="W25" s="54"/>
      <c r="X25" s="54"/>
      <c r="Y25" s="54"/>
      <c r="Z25" s="54"/>
      <c r="AA25" s="55"/>
      <c r="AB25" s="56"/>
    </row>
    <row r="26" spans="1:28" ht="18.75" thickBot="1" x14ac:dyDescent="0.3">
      <c r="A26" s="202"/>
      <c r="B26" s="203"/>
      <c r="C26" s="204"/>
      <c r="D26" s="201"/>
      <c r="E26" s="72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/>
      <c r="L26" s="73"/>
      <c r="M26" s="73"/>
      <c r="N26" s="73"/>
      <c r="O26" s="73"/>
      <c r="P26" s="73"/>
      <c r="Q26" s="73"/>
      <c r="R26" s="73"/>
      <c r="S26" s="74">
        <f t="shared" si="0"/>
        <v>0</v>
      </c>
      <c r="T26" s="280"/>
      <c r="U26" s="167"/>
      <c r="V26" s="37" t="s">
        <v>3</v>
      </c>
      <c r="W26" s="38"/>
      <c r="X26" s="38"/>
      <c r="Y26" s="39"/>
      <c r="Z26" s="39"/>
      <c r="AA26" s="40"/>
      <c r="AB26" s="41" t="str">
        <f>TEXT( (U27-U26+0.00000000000001),"[hh].mm.ss")</f>
        <v>00.00.00</v>
      </c>
    </row>
    <row r="27" spans="1:28" ht="18.75" thickBot="1" x14ac:dyDescent="0.3">
      <c r="A27" s="205"/>
      <c r="B27" s="206"/>
      <c r="C27" s="207"/>
      <c r="D27" s="208"/>
      <c r="E27" s="75">
        <v>0</v>
      </c>
      <c r="F27" s="76">
        <v>0</v>
      </c>
      <c r="G27" s="76">
        <v>0</v>
      </c>
      <c r="H27" s="76">
        <v>0</v>
      </c>
      <c r="I27" s="76">
        <v>3</v>
      </c>
      <c r="J27" s="76">
        <v>0</v>
      </c>
      <c r="K27" s="76"/>
      <c r="L27" s="76"/>
      <c r="M27" s="76"/>
      <c r="N27" s="76"/>
      <c r="O27" s="76"/>
      <c r="P27" s="76"/>
      <c r="Q27" s="76"/>
      <c r="R27" s="76"/>
      <c r="S27" s="77">
        <f t="shared" si="0"/>
        <v>3</v>
      </c>
      <c r="T27" s="281"/>
      <c r="U27" s="167"/>
      <c r="V27" s="42" t="s">
        <v>11</v>
      </c>
      <c r="W27" s="43"/>
      <c r="X27" s="43"/>
      <c r="Y27" s="44"/>
      <c r="Z27" s="45"/>
      <c r="AA27" s="46"/>
      <c r="AB27" s="47" t="str">
        <f>TEXT(IF($E25="","",(IF($E26="",S25/(15-(COUNTIF($E25:$R25,""))),(IF($E27="",(S25+S26)/(30-(COUNTIF($E25:$R25,"")+COUNTIF($E26:$R26,""))), (S25+S26+S27)/(45-(COUNTIF($E25:$R25,"")+COUNTIF($E26:$R26,"")+COUNTIF($E27:$R27,"")))))))),"0,00")</f>
        <v>0,29</v>
      </c>
    </row>
    <row r="28" spans="1:28" ht="15" x14ac:dyDescent="0.25">
      <c r="A28" s="209"/>
      <c r="B28" s="210"/>
      <c r="C28" s="211"/>
      <c r="D28" s="212"/>
      <c r="E28" s="71">
        <v>1</v>
      </c>
      <c r="F28" s="57">
        <v>3</v>
      </c>
      <c r="G28" s="57">
        <v>2</v>
      </c>
      <c r="H28" s="57">
        <v>2</v>
      </c>
      <c r="I28" s="57">
        <v>3</v>
      </c>
      <c r="J28" s="57">
        <v>2</v>
      </c>
      <c r="K28" s="57"/>
      <c r="L28" s="57"/>
      <c r="M28" s="57"/>
      <c r="N28" s="57"/>
      <c r="O28" s="57"/>
      <c r="P28" s="57"/>
      <c r="Q28" s="57"/>
      <c r="R28" s="57"/>
      <c r="S28" s="58">
        <f t="shared" si="0"/>
        <v>13</v>
      </c>
      <c r="T28" s="279">
        <v>9</v>
      </c>
      <c r="U28" s="59">
        <f>SUM(S28:S31)</f>
        <v>51</v>
      </c>
      <c r="V28" s="48">
        <f>COUNTIF($E28:$R28,0)+COUNTIF($E29:$R29,0)+COUNTIF($E30:$R30,0)+COUNTIF($E31:$R31,0)</f>
        <v>2</v>
      </c>
      <c r="W28" s="48">
        <f>COUNTIF($E28:$R28,1)+COUNTIF($E29:$R29,1)+COUNTIF($E30:$R30,1)+COUNTIF($E31:$R31,1)</f>
        <v>6</v>
      </c>
      <c r="X28" s="48">
        <f>COUNTIF($E28:$R28,2)+COUNTIF($E29:$R29,2)+COUNTIF($E30:$R30,2)+COUNTIF($E31:$R31,2)</f>
        <v>7</v>
      </c>
      <c r="Y28" s="48">
        <f>COUNTIF($E28:$R28,3)+COUNTIF($E29:$R29,3)+COUNTIF($E30:$R30,3)+COUNTIF($E31:$R31,3)</f>
        <v>7</v>
      </c>
      <c r="Z28" s="48">
        <f>COUNTIF($E28:$R28,5)+COUNTIF($E29:$R29,5)+COUNTIF($E30:$R30,5)+COUNTIF($E31:$R31,5)</f>
        <v>2</v>
      </c>
      <c r="AA28" s="49">
        <f>COUNTIF($E28:$R28,"5*")+COUNTIF($E29:$R29,"5*")+COUNTIF($E30:$R30,"5*")</f>
        <v>0</v>
      </c>
      <c r="AB28" s="50">
        <f>COUNTIF($E28:$R28,20)+COUNTIF($E29:$R29,20)+COUNTIF($E30:$R30,20)</f>
        <v>0</v>
      </c>
    </row>
    <row r="29" spans="1:28" ht="15.75" thickBot="1" x14ac:dyDescent="0.3">
      <c r="A29" s="198">
        <v>406</v>
      </c>
      <c r="B29" s="199" t="s">
        <v>76</v>
      </c>
      <c r="C29" s="200" t="s">
        <v>24</v>
      </c>
      <c r="D29" s="201" t="s">
        <v>21</v>
      </c>
      <c r="E29" s="60">
        <v>3</v>
      </c>
      <c r="F29" s="51">
        <v>1</v>
      </c>
      <c r="G29" s="51">
        <v>0</v>
      </c>
      <c r="H29" s="51">
        <v>3</v>
      </c>
      <c r="I29" s="51">
        <v>3</v>
      </c>
      <c r="J29" s="51">
        <v>2</v>
      </c>
      <c r="K29" s="51"/>
      <c r="L29" s="51"/>
      <c r="M29" s="51"/>
      <c r="N29" s="51"/>
      <c r="O29" s="51"/>
      <c r="P29" s="51"/>
      <c r="Q29" s="51"/>
      <c r="R29" s="51"/>
      <c r="S29" s="52">
        <f t="shared" si="0"/>
        <v>12</v>
      </c>
      <c r="T29" s="280"/>
      <c r="U29" s="53"/>
      <c r="V29" s="54"/>
      <c r="W29" s="54"/>
      <c r="X29" s="54"/>
      <c r="Y29" s="54"/>
      <c r="Z29" s="54"/>
      <c r="AA29" s="55"/>
      <c r="AB29" s="56"/>
    </row>
    <row r="30" spans="1:28" ht="18.75" thickBot="1" x14ac:dyDescent="0.3">
      <c r="A30" s="202"/>
      <c r="B30" s="203"/>
      <c r="C30" s="204"/>
      <c r="D30" s="201"/>
      <c r="E30" s="72">
        <v>5</v>
      </c>
      <c r="F30" s="73">
        <v>1</v>
      </c>
      <c r="G30" s="73">
        <v>5</v>
      </c>
      <c r="H30" s="73">
        <v>1</v>
      </c>
      <c r="I30" s="73">
        <v>3</v>
      </c>
      <c r="J30" s="73">
        <v>2</v>
      </c>
      <c r="K30" s="73"/>
      <c r="L30" s="73"/>
      <c r="M30" s="73"/>
      <c r="N30" s="73"/>
      <c r="O30" s="73"/>
      <c r="P30" s="73"/>
      <c r="Q30" s="73"/>
      <c r="R30" s="73"/>
      <c r="S30" s="74">
        <f t="shared" si="0"/>
        <v>17</v>
      </c>
      <c r="T30" s="280"/>
      <c r="U30" s="167"/>
      <c r="V30" s="37" t="s">
        <v>3</v>
      </c>
      <c r="W30" s="38"/>
      <c r="X30" s="38"/>
      <c r="Y30" s="39"/>
      <c r="Z30" s="39"/>
      <c r="AA30" s="40"/>
      <c r="AB30" s="41" t="str">
        <f>TEXT( (U31-U30+0.00000000000001),"[hh].mm.ss")</f>
        <v>00.00.00</v>
      </c>
    </row>
    <row r="31" spans="1:28" ht="18.75" thickBot="1" x14ac:dyDescent="0.3">
      <c r="A31" s="205"/>
      <c r="B31" s="206"/>
      <c r="C31" s="207"/>
      <c r="D31" s="208"/>
      <c r="E31" s="68">
        <v>1</v>
      </c>
      <c r="F31" s="69">
        <v>1</v>
      </c>
      <c r="G31" s="69">
        <v>0</v>
      </c>
      <c r="H31" s="69">
        <v>3</v>
      </c>
      <c r="I31" s="69">
        <v>2</v>
      </c>
      <c r="J31" s="69">
        <v>2</v>
      </c>
      <c r="K31" s="69"/>
      <c r="L31" s="69"/>
      <c r="M31" s="69"/>
      <c r="N31" s="69"/>
      <c r="O31" s="69"/>
      <c r="P31" s="69"/>
      <c r="Q31" s="69"/>
      <c r="R31" s="69"/>
      <c r="S31" s="70">
        <f t="shared" si="0"/>
        <v>9</v>
      </c>
      <c r="T31" s="281"/>
      <c r="U31" s="167"/>
      <c r="V31" s="42" t="s">
        <v>11</v>
      </c>
      <c r="W31" s="43"/>
      <c r="X31" s="43"/>
      <c r="Y31" s="44"/>
      <c r="Z31" s="45"/>
      <c r="AA31" s="46"/>
      <c r="AB31" s="47" t="str">
        <f>TEXT(IF($E29="","",(IF($E30="",S29/(15-(COUNTIF($E29:$R29,""))),(IF($E31="",(S29+S30)/(30-(COUNTIF($E29:$R29,"")+COUNTIF($E30:$R30,""))), (S29+S30+S31)/(45-(COUNTIF($E29:$R29,"")+COUNTIF($E30:$R30,"")+COUNTIF($E31:$R31,"")))))))),"0,00")</f>
        <v>1,81</v>
      </c>
    </row>
    <row r="32" spans="1:28" ht="15" x14ac:dyDescent="0.25">
      <c r="A32" s="209"/>
      <c r="B32" s="210"/>
      <c r="C32" s="211"/>
      <c r="D32" s="212"/>
      <c r="E32" s="71">
        <v>0</v>
      </c>
      <c r="F32" s="57">
        <v>5</v>
      </c>
      <c r="G32" s="57">
        <v>0</v>
      </c>
      <c r="H32" s="57">
        <v>2</v>
      </c>
      <c r="I32" s="57">
        <v>3</v>
      </c>
      <c r="J32" s="57">
        <v>2</v>
      </c>
      <c r="K32" s="57"/>
      <c r="L32" s="57"/>
      <c r="M32" s="57"/>
      <c r="N32" s="57"/>
      <c r="O32" s="57"/>
      <c r="P32" s="57"/>
      <c r="Q32" s="57"/>
      <c r="R32" s="57"/>
      <c r="S32" s="58">
        <f t="shared" si="0"/>
        <v>12</v>
      </c>
      <c r="T32" s="279">
        <v>6</v>
      </c>
      <c r="U32" s="59">
        <f>SUM(S32:S35)</f>
        <v>38</v>
      </c>
      <c r="V32" s="48">
        <f>COUNTIF($E32:$R32,0)+COUNTIF($E33:$R33,0)+COUNTIF($E34:$R34,0)+COUNTIF($E35:$R35,0)</f>
        <v>6</v>
      </c>
      <c r="W32" s="48">
        <f>COUNTIF($E32:$R32,1)+COUNTIF($E33:$R33,1)+COUNTIF($E34:$R34,1)+COUNTIF($E35:$R35,1)</f>
        <v>9</v>
      </c>
      <c r="X32" s="48">
        <f>COUNTIF($E32:$R32,2)+COUNTIF($E33:$R33,2)+COUNTIF($E34:$R34,2)+COUNTIF($E35:$R35,2)</f>
        <v>4</v>
      </c>
      <c r="Y32" s="48">
        <f>COUNTIF($E32:$R32,3)+COUNTIF($E33:$R33,3)+COUNTIF($E34:$R34,3)+COUNTIF($E35:$R35,3)</f>
        <v>2</v>
      </c>
      <c r="Z32" s="48">
        <f>COUNTIF($E32:$R32,5)+COUNTIF($E33:$R33,5)+COUNTIF($E34:$R34,5)+COUNTIF($E35:$R35,5)</f>
        <v>3</v>
      </c>
      <c r="AA32" s="49">
        <f>COUNTIF($E32:$R32,"5*")+COUNTIF($E33:$R33,"5*")+COUNTIF($E34:$R34,"5*")</f>
        <v>0</v>
      </c>
      <c r="AB32" s="50">
        <f>COUNTIF($E32:$R32,20)+COUNTIF($E33:$R33,20)+COUNTIF($E34:$R34,20)</f>
        <v>0</v>
      </c>
    </row>
    <row r="33" spans="1:28" ht="15.75" thickBot="1" x14ac:dyDescent="0.3">
      <c r="A33" s="198">
        <v>407</v>
      </c>
      <c r="B33" s="199" t="s">
        <v>77</v>
      </c>
      <c r="C33" s="200" t="s">
        <v>24</v>
      </c>
      <c r="D33" s="201" t="s">
        <v>21</v>
      </c>
      <c r="E33" s="60">
        <v>0</v>
      </c>
      <c r="F33" s="51">
        <v>5</v>
      </c>
      <c r="G33" s="51">
        <v>0</v>
      </c>
      <c r="H33" s="51">
        <v>1</v>
      </c>
      <c r="I33" s="51">
        <v>1</v>
      </c>
      <c r="J33" s="51">
        <v>2</v>
      </c>
      <c r="K33" s="51"/>
      <c r="L33" s="51"/>
      <c r="M33" s="51"/>
      <c r="N33" s="51"/>
      <c r="O33" s="51"/>
      <c r="P33" s="51"/>
      <c r="Q33" s="51"/>
      <c r="R33" s="51"/>
      <c r="S33" s="52">
        <f t="shared" si="0"/>
        <v>9</v>
      </c>
      <c r="T33" s="280"/>
      <c r="U33" s="53"/>
      <c r="V33" s="54"/>
      <c r="W33" s="54"/>
      <c r="X33" s="54"/>
      <c r="Y33" s="54"/>
      <c r="Z33" s="54"/>
      <c r="AA33" s="55"/>
      <c r="AB33" s="56"/>
    </row>
    <row r="34" spans="1:28" ht="18.75" thickBot="1" x14ac:dyDescent="0.3">
      <c r="A34" s="202"/>
      <c r="B34" s="203"/>
      <c r="C34" s="204"/>
      <c r="D34" s="201"/>
      <c r="E34" s="72">
        <v>1</v>
      </c>
      <c r="F34" s="73">
        <v>2</v>
      </c>
      <c r="G34" s="73">
        <v>5</v>
      </c>
      <c r="H34" s="73">
        <v>1</v>
      </c>
      <c r="I34" s="73">
        <v>1</v>
      </c>
      <c r="J34" s="73">
        <v>1</v>
      </c>
      <c r="K34" s="73"/>
      <c r="L34" s="73"/>
      <c r="M34" s="73"/>
      <c r="N34" s="73"/>
      <c r="O34" s="73"/>
      <c r="P34" s="73"/>
      <c r="Q34" s="73"/>
      <c r="R34" s="73"/>
      <c r="S34" s="74">
        <f t="shared" si="0"/>
        <v>11</v>
      </c>
      <c r="T34" s="280"/>
      <c r="U34" s="167"/>
      <c r="V34" s="37" t="s">
        <v>3</v>
      </c>
      <c r="W34" s="38"/>
      <c r="X34" s="38"/>
      <c r="Y34" s="39"/>
      <c r="Z34" s="39"/>
      <c r="AA34" s="40"/>
      <c r="AB34" s="41" t="str">
        <f>TEXT( (U35-U34+0.00000000000001),"[hh].mm.ss")</f>
        <v>00.00.00</v>
      </c>
    </row>
    <row r="35" spans="1:28" ht="18.75" thickBot="1" x14ac:dyDescent="0.3">
      <c r="A35" s="205"/>
      <c r="B35" s="206"/>
      <c r="C35" s="207"/>
      <c r="D35" s="208"/>
      <c r="E35" s="68">
        <v>0</v>
      </c>
      <c r="F35" s="69">
        <v>1</v>
      </c>
      <c r="G35" s="69">
        <v>0</v>
      </c>
      <c r="H35" s="69">
        <v>1</v>
      </c>
      <c r="I35" s="69">
        <v>3</v>
      </c>
      <c r="J35" s="69">
        <v>1</v>
      </c>
      <c r="K35" s="69"/>
      <c r="L35" s="69"/>
      <c r="M35" s="69"/>
      <c r="N35" s="69"/>
      <c r="O35" s="69"/>
      <c r="P35" s="69"/>
      <c r="Q35" s="69"/>
      <c r="R35" s="69"/>
      <c r="S35" s="70">
        <f t="shared" si="0"/>
        <v>6</v>
      </c>
      <c r="T35" s="281"/>
      <c r="U35" s="167"/>
      <c r="V35" s="42" t="s">
        <v>11</v>
      </c>
      <c r="W35" s="43"/>
      <c r="X35" s="43"/>
      <c r="Y35" s="44"/>
      <c r="Z35" s="45"/>
      <c r="AA35" s="46"/>
      <c r="AB35" s="47" t="str">
        <f>TEXT(IF($E33="","",(IF($E34="",S33/(15-(COUNTIF($E33:$R33,""))),(IF($E35="",(S33+S34)/(30-(COUNTIF($E33:$R33,"")+COUNTIF($E34:$R34,""))), (S33+S34+S35)/(45-(COUNTIF($E33:$R33,"")+COUNTIF($E34:$R34,"")+COUNTIF($E35:$R35,"")))))))),"0,00")</f>
        <v>1,24</v>
      </c>
    </row>
    <row r="36" spans="1:28" ht="15" x14ac:dyDescent="0.25">
      <c r="A36" s="209"/>
      <c r="B36" s="210"/>
      <c r="C36" s="211"/>
      <c r="D36" s="212"/>
      <c r="E36" s="71">
        <v>0</v>
      </c>
      <c r="F36" s="57">
        <v>0</v>
      </c>
      <c r="G36" s="57">
        <v>0</v>
      </c>
      <c r="H36" s="57">
        <v>0</v>
      </c>
      <c r="I36" s="57">
        <v>1</v>
      </c>
      <c r="J36" s="57">
        <v>0</v>
      </c>
      <c r="K36" s="57"/>
      <c r="L36" s="57"/>
      <c r="M36" s="57"/>
      <c r="N36" s="57"/>
      <c r="O36" s="57"/>
      <c r="P36" s="57"/>
      <c r="Q36" s="57"/>
      <c r="R36" s="57"/>
      <c r="S36" s="58">
        <f t="shared" si="0"/>
        <v>1</v>
      </c>
      <c r="T36" s="279">
        <v>1</v>
      </c>
      <c r="U36" s="59">
        <f>SUM(S36:S39)</f>
        <v>3</v>
      </c>
      <c r="V36" s="48">
        <f>COUNTIF($E36:$R36,0)+COUNTIF($E37:$R37,0)+COUNTIF($E38:$R38,0)+COUNTIF($E39:$R39,0)</f>
        <v>21</v>
      </c>
      <c r="W36" s="48">
        <f>COUNTIF($E36:$R36,1)+COUNTIF($E37:$R37,1)+COUNTIF($E38:$R38,1)+COUNTIF($E39:$R39,1)</f>
        <v>3</v>
      </c>
      <c r="X36" s="48">
        <f>COUNTIF($E36:$R36,2)+COUNTIF($E37:$R37,2)+COUNTIF($E38:$R38,2)+COUNTIF($E39:$R39,2)</f>
        <v>0</v>
      </c>
      <c r="Y36" s="48">
        <f>COUNTIF($E36:$R36,3)+COUNTIF($E37:$R37,3)+COUNTIF($E38:$R38,3)+COUNTIF($E39:$R39,3)</f>
        <v>0</v>
      </c>
      <c r="Z36" s="48">
        <f>COUNTIF($E36:$R36,5)+COUNTIF($E37:$R37,5)+COUNTIF($E38:$R38,5)+COUNTIF($E39:$R39,5)</f>
        <v>0</v>
      </c>
      <c r="AA36" s="49">
        <f>COUNTIF($E36:$R36,"5*")+COUNTIF($E37:$R37,"5*")+COUNTIF($E38:$R38,"5*")</f>
        <v>0</v>
      </c>
      <c r="AB36" s="50">
        <f>COUNTIF($E36:$R36,20)+COUNTIF($E37:$R37,20)+COUNTIF($E38:$R38,20)</f>
        <v>0</v>
      </c>
    </row>
    <row r="37" spans="1:28" ht="15.75" thickBot="1" x14ac:dyDescent="0.3">
      <c r="A37" s="198">
        <v>408</v>
      </c>
      <c r="B37" s="213" t="s">
        <v>27</v>
      </c>
      <c r="C37" s="214" t="s">
        <v>78</v>
      </c>
      <c r="D37" s="201" t="s">
        <v>21</v>
      </c>
      <c r="E37" s="60">
        <v>0</v>
      </c>
      <c r="F37" s="51">
        <v>0</v>
      </c>
      <c r="G37" s="51">
        <v>0</v>
      </c>
      <c r="H37" s="51">
        <v>0</v>
      </c>
      <c r="I37" s="51">
        <v>1</v>
      </c>
      <c r="J37" s="51">
        <v>0</v>
      </c>
      <c r="K37" s="51"/>
      <c r="L37" s="51"/>
      <c r="M37" s="51"/>
      <c r="N37" s="51"/>
      <c r="O37" s="51"/>
      <c r="P37" s="51"/>
      <c r="Q37" s="51"/>
      <c r="R37" s="51"/>
      <c r="S37" s="52">
        <f t="shared" si="0"/>
        <v>1</v>
      </c>
      <c r="T37" s="280"/>
      <c r="U37" s="53"/>
      <c r="V37" s="54"/>
      <c r="W37" s="54"/>
      <c r="X37" s="54"/>
      <c r="Y37" s="54"/>
      <c r="Z37" s="54"/>
      <c r="AA37" s="55"/>
      <c r="AB37" s="56"/>
    </row>
    <row r="38" spans="1:28" ht="18.75" thickBot="1" x14ac:dyDescent="0.3">
      <c r="A38" s="202"/>
      <c r="B38" s="203"/>
      <c r="C38" s="204"/>
      <c r="D38" s="201"/>
      <c r="E38" s="72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/>
      <c r="L38" s="73"/>
      <c r="M38" s="73"/>
      <c r="N38" s="73"/>
      <c r="O38" s="73"/>
      <c r="P38" s="73"/>
      <c r="Q38" s="73"/>
      <c r="R38" s="73"/>
      <c r="S38" s="74">
        <f t="shared" si="0"/>
        <v>0</v>
      </c>
      <c r="T38" s="280"/>
      <c r="U38" s="167"/>
      <c r="V38" s="37" t="s">
        <v>3</v>
      </c>
      <c r="W38" s="38"/>
      <c r="X38" s="38"/>
      <c r="Y38" s="39"/>
      <c r="Z38" s="39"/>
      <c r="AA38" s="40"/>
      <c r="AB38" s="41" t="str">
        <f>TEXT( (U39-U38+0.00000000000001),"[hh].mm.ss")</f>
        <v>00.00.00</v>
      </c>
    </row>
    <row r="39" spans="1:28" ht="18.75" thickBot="1" x14ac:dyDescent="0.3">
      <c r="A39" s="205"/>
      <c r="B39" s="206"/>
      <c r="C39" s="207"/>
      <c r="D39" s="208"/>
      <c r="E39" s="68">
        <v>0</v>
      </c>
      <c r="F39" s="69">
        <v>0</v>
      </c>
      <c r="G39" s="69">
        <v>0</v>
      </c>
      <c r="H39" s="69">
        <v>0</v>
      </c>
      <c r="I39" s="69">
        <v>1</v>
      </c>
      <c r="J39" s="69">
        <v>0</v>
      </c>
      <c r="K39" s="69"/>
      <c r="L39" s="69"/>
      <c r="M39" s="69"/>
      <c r="N39" s="69"/>
      <c r="O39" s="69"/>
      <c r="P39" s="69"/>
      <c r="Q39" s="69"/>
      <c r="R39" s="69"/>
      <c r="S39" s="70">
        <f t="shared" si="0"/>
        <v>1</v>
      </c>
      <c r="T39" s="281"/>
      <c r="U39" s="167"/>
      <c r="V39" s="42" t="s">
        <v>11</v>
      </c>
      <c r="W39" s="43"/>
      <c r="X39" s="43"/>
      <c r="Y39" s="44"/>
      <c r="Z39" s="45"/>
      <c r="AA39" s="46"/>
      <c r="AB39" s="47" t="str">
        <f>TEXT(IF($E37="","",(IF($E38="",S37/(15-(COUNTIF($E37:$R37,""))),(IF($E39="",(S37+S38)/(30-(COUNTIF($E37:$R37,"")+COUNTIF($E38:$R38,""))), (S37+S38+S39)/(45-(COUNTIF($E37:$R37,"")+COUNTIF($E38:$R38,"")+COUNTIF($E39:$R39,"")))))))),"0,00")</f>
        <v>0,10</v>
      </c>
    </row>
    <row r="40" spans="1:28" ht="15" x14ac:dyDescent="0.25">
      <c r="A40" s="209"/>
      <c r="B40" s="210"/>
      <c r="C40" s="211"/>
      <c r="D40" s="212"/>
      <c r="E40" s="71">
        <v>3</v>
      </c>
      <c r="F40" s="57">
        <v>3</v>
      </c>
      <c r="G40" s="57">
        <v>3</v>
      </c>
      <c r="H40" s="57">
        <v>3</v>
      </c>
      <c r="I40" s="57">
        <v>3</v>
      </c>
      <c r="J40" s="57">
        <v>0</v>
      </c>
      <c r="K40" s="57"/>
      <c r="L40" s="57"/>
      <c r="M40" s="57"/>
      <c r="N40" s="57"/>
      <c r="O40" s="57"/>
      <c r="P40" s="57"/>
      <c r="Q40" s="57"/>
      <c r="R40" s="57"/>
      <c r="S40" s="58">
        <f t="shared" si="0"/>
        <v>15</v>
      </c>
      <c r="T40" s="279">
        <v>7</v>
      </c>
      <c r="U40" s="59">
        <f>SUM(S40:S43)</f>
        <v>50</v>
      </c>
      <c r="V40" s="48">
        <f>COUNTIF($E40:$R40,0)+COUNTIF($E41:$R41,0)+COUNTIF($E42:$R42,0)+COUNTIF($E43:$R43,0)</f>
        <v>6</v>
      </c>
      <c r="W40" s="48">
        <f>COUNTIF($E40:$R40,1)+COUNTIF($E41:$R41,1)+COUNTIF($E42:$R42,1)+COUNTIF($E43:$R43,1)</f>
        <v>4</v>
      </c>
      <c r="X40" s="48">
        <f>COUNTIF($E40:$R40,2)+COUNTIF($E41:$R41,2)+COUNTIF($E42:$R42,2)+COUNTIF($E43:$R43,2)</f>
        <v>0</v>
      </c>
      <c r="Y40" s="48">
        <f>COUNTIF($E40:$R40,3)+COUNTIF($E41:$R41,3)+COUNTIF($E42:$R42,3)+COUNTIF($E43:$R43,3)</f>
        <v>12</v>
      </c>
      <c r="Z40" s="48">
        <f>COUNTIF($E40:$R40,5)+COUNTIF($E41:$R41,5)+COUNTIF($E42:$R42,5)+COUNTIF($E43:$R43,5)</f>
        <v>2</v>
      </c>
      <c r="AA40" s="49">
        <f>COUNTIF($E40:$R40,"5*")+COUNTIF($E41:$R41,"5*")+COUNTIF($E42:$R42,"5*")</f>
        <v>0</v>
      </c>
      <c r="AB40" s="50">
        <f>COUNTIF($E40:$R40,20)+COUNTIF($E41:$R41,20)+COUNTIF($E42:$R42,20)</f>
        <v>0</v>
      </c>
    </row>
    <row r="41" spans="1:28" ht="15.75" thickBot="1" x14ac:dyDescent="0.3">
      <c r="A41" s="198">
        <v>409</v>
      </c>
      <c r="B41" s="213" t="s">
        <v>79</v>
      </c>
      <c r="C41" s="214" t="s">
        <v>78</v>
      </c>
      <c r="D41" s="201" t="s">
        <v>21</v>
      </c>
      <c r="E41" s="60">
        <v>3</v>
      </c>
      <c r="F41" s="51">
        <v>0</v>
      </c>
      <c r="G41" s="51">
        <v>0</v>
      </c>
      <c r="H41" s="51">
        <v>3</v>
      </c>
      <c r="I41" s="51">
        <v>3</v>
      </c>
      <c r="J41" s="51">
        <v>1</v>
      </c>
      <c r="K41" s="51"/>
      <c r="L41" s="51"/>
      <c r="M41" s="51"/>
      <c r="N41" s="51"/>
      <c r="O41" s="51"/>
      <c r="P41" s="51"/>
      <c r="Q41" s="51"/>
      <c r="R41" s="51"/>
      <c r="S41" s="52">
        <f t="shared" si="0"/>
        <v>10</v>
      </c>
      <c r="T41" s="280"/>
      <c r="U41" s="53"/>
      <c r="V41" s="54"/>
      <c r="W41" s="54"/>
      <c r="X41" s="54"/>
      <c r="Y41" s="54"/>
      <c r="Z41" s="54"/>
      <c r="AA41" s="55"/>
      <c r="AB41" s="56"/>
    </row>
    <row r="42" spans="1:28" ht="18.75" thickBot="1" x14ac:dyDescent="0.3">
      <c r="A42" s="202"/>
      <c r="B42" s="203"/>
      <c r="C42" s="204"/>
      <c r="D42" s="201"/>
      <c r="E42" s="72">
        <v>1</v>
      </c>
      <c r="F42" s="73">
        <v>0</v>
      </c>
      <c r="G42" s="73">
        <v>5</v>
      </c>
      <c r="H42" s="73">
        <v>3</v>
      </c>
      <c r="I42" s="73">
        <v>3</v>
      </c>
      <c r="J42" s="73">
        <v>1</v>
      </c>
      <c r="K42" s="73"/>
      <c r="L42" s="73"/>
      <c r="M42" s="73"/>
      <c r="N42" s="73"/>
      <c r="O42" s="73"/>
      <c r="P42" s="73"/>
      <c r="Q42" s="73"/>
      <c r="R42" s="73"/>
      <c r="S42" s="74">
        <f t="shared" si="0"/>
        <v>13</v>
      </c>
      <c r="T42" s="280"/>
      <c r="U42" s="167"/>
      <c r="V42" s="37" t="s">
        <v>3</v>
      </c>
      <c r="W42" s="38"/>
      <c r="X42" s="38"/>
      <c r="Y42" s="39"/>
      <c r="Z42" s="39"/>
      <c r="AA42" s="40"/>
      <c r="AB42" s="41" t="str">
        <f>TEXT( (U43-U42+0.00000000000001),"[hh].mm.ss")</f>
        <v>00.00.00</v>
      </c>
    </row>
    <row r="43" spans="1:28" ht="18.75" thickBot="1" x14ac:dyDescent="0.3">
      <c r="A43" s="205"/>
      <c r="B43" s="206"/>
      <c r="C43" s="207"/>
      <c r="D43" s="208"/>
      <c r="E43" s="68">
        <v>0</v>
      </c>
      <c r="F43" s="69">
        <v>5</v>
      </c>
      <c r="G43" s="69">
        <v>0</v>
      </c>
      <c r="H43" s="69">
        <v>3</v>
      </c>
      <c r="I43" s="69">
        <v>3</v>
      </c>
      <c r="J43" s="69">
        <v>1</v>
      </c>
      <c r="K43" s="69"/>
      <c r="L43" s="69"/>
      <c r="M43" s="69"/>
      <c r="N43" s="69"/>
      <c r="O43" s="69"/>
      <c r="P43" s="69"/>
      <c r="Q43" s="69"/>
      <c r="R43" s="69"/>
      <c r="S43" s="70">
        <f t="shared" si="0"/>
        <v>12</v>
      </c>
      <c r="T43" s="281"/>
      <c r="U43" s="167"/>
      <c r="V43" s="42" t="s">
        <v>11</v>
      </c>
      <c r="W43" s="43"/>
      <c r="X43" s="43"/>
      <c r="Y43" s="44"/>
      <c r="Z43" s="45"/>
      <c r="AA43" s="46"/>
      <c r="AB43" s="47" t="str">
        <f>TEXT(IF($E41="","",(IF($E42="",S41/(15-(COUNTIF($E41:$R41,""))),(IF($E43="",(S41+S42)/(30-(COUNTIF($E41:$R41,"")+COUNTIF($E42:$R42,""))), (S41+S42+S43)/(45-(COUNTIF($E41:$R41,"")+COUNTIF($E42:$R42,"")+COUNTIF($E43:$R43,"")))))))),"0,00")</f>
        <v>1,67</v>
      </c>
    </row>
    <row r="44" spans="1:28" ht="15" x14ac:dyDescent="0.25">
      <c r="A44" s="209"/>
      <c r="B44" s="210"/>
      <c r="C44" s="211"/>
      <c r="D44" s="212"/>
      <c r="E44" s="71">
        <v>3</v>
      </c>
      <c r="F44" s="57">
        <v>0</v>
      </c>
      <c r="G44" s="57">
        <v>0</v>
      </c>
      <c r="H44" s="57">
        <v>3</v>
      </c>
      <c r="I44" s="57">
        <v>3</v>
      </c>
      <c r="J44" s="57">
        <v>3</v>
      </c>
      <c r="K44" s="57"/>
      <c r="L44" s="57"/>
      <c r="M44" s="57"/>
      <c r="N44" s="57"/>
      <c r="O44" s="57"/>
      <c r="P44" s="57"/>
      <c r="Q44" s="57"/>
      <c r="R44" s="57"/>
      <c r="S44" s="58">
        <f t="shared" si="0"/>
        <v>12</v>
      </c>
      <c r="T44" s="279">
        <v>8</v>
      </c>
      <c r="U44" s="59">
        <f>SUM(S44:S47)</f>
        <v>50</v>
      </c>
      <c r="V44" s="48">
        <f>COUNTIF($E44:$R44,0)+COUNTIF($E45:$R45,0)+COUNTIF($E46:$R46,0)+COUNTIF($E47:$R47,0)</f>
        <v>5</v>
      </c>
      <c r="W44" s="48">
        <f>COUNTIF($E44:$R44,1)+COUNTIF($E45:$R45,1)+COUNTIF($E46:$R46,1)+COUNTIF($E47:$R47,1)</f>
        <v>2</v>
      </c>
      <c r="X44" s="48">
        <f>COUNTIF($E44:$R44,2)+COUNTIF($E45:$R45,2)+COUNTIF($E46:$R46,2)+COUNTIF($E47:$R47,2)</f>
        <v>5</v>
      </c>
      <c r="Y44" s="48">
        <f>COUNTIF($E44:$R44,3)+COUNTIF($E45:$R45,3)+COUNTIF($E46:$R46,3)+COUNTIF($E47:$R47,3)</f>
        <v>11</v>
      </c>
      <c r="Z44" s="48">
        <f>COUNTIF($E44:$R44,5)+COUNTIF($E45:$R45,5)+COUNTIF($E46:$R46,5)+COUNTIF($E47:$R47,5)</f>
        <v>1</v>
      </c>
      <c r="AA44" s="49">
        <f>COUNTIF($E44:$R44,"5*")+COUNTIF($E45:$R45,"5*")+COUNTIF($E46:$R46,"5*")</f>
        <v>0</v>
      </c>
      <c r="AB44" s="50">
        <f>COUNTIF($E44:$R44,20)+COUNTIF($E45:$R45,20)+COUNTIF($E46:$R46,20)</f>
        <v>0</v>
      </c>
    </row>
    <row r="45" spans="1:28" ht="15.75" thickBot="1" x14ac:dyDescent="0.3">
      <c r="A45" s="198">
        <v>444</v>
      </c>
      <c r="B45" s="213" t="s">
        <v>80</v>
      </c>
      <c r="C45" s="214" t="s">
        <v>81</v>
      </c>
      <c r="D45" s="201" t="s">
        <v>21</v>
      </c>
      <c r="E45" s="60">
        <v>3</v>
      </c>
      <c r="F45" s="51">
        <v>5</v>
      </c>
      <c r="G45" s="51">
        <v>0</v>
      </c>
      <c r="H45" s="51">
        <v>3</v>
      </c>
      <c r="I45" s="51">
        <v>3</v>
      </c>
      <c r="J45" s="51">
        <v>2</v>
      </c>
      <c r="K45" s="51"/>
      <c r="L45" s="51"/>
      <c r="M45" s="51"/>
      <c r="N45" s="51"/>
      <c r="O45" s="51"/>
      <c r="P45" s="51"/>
      <c r="Q45" s="51"/>
      <c r="R45" s="51"/>
      <c r="S45" s="52">
        <f t="shared" si="0"/>
        <v>16</v>
      </c>
      <c r="T45" s="280"/>
      <c r="U45" s="53"/>
      <c r="V45" s="54"/>
      <c r="W45" s="54"/>
      <c r="X45" s="54"/>
      <c r="Y45" s="54"/>
      <c r="Z45" s="54"/>
      <c r="AA45" s="55"/>
      <c r="AB45" s="56"/>
    </row>
    <row r="46" spans="1:28" ht="18.75" thickBot="1" x14ac:dyDescent="0.3">
      <c r="A46" s="202"/>
      <c r="B46" s="203"/>
      <c r="C46" s="204"/>
      <c r="D46" s="201"/>
      <c r="E46" s="72">
        <v>1</v>
      </c>
      <c r="F46" s="73">
        <v>3</v>
      </c>
      <c r="G46" s="73">
        <v>0</v>
      </c>
      <c r="H46" s="73">
        <v>3</v>
      </c>
      <c r="I46" s="73">
        <v>1</v>
      </c>
      <c r="J46" s="73">
        <v>2</v>
      </c>
      <c r="K46" s="73"/>
      <c r="L46" s="73"/>
      <c r="M46" s="73"/>
      <c r="N46" s="73"/>
      <c r="O46" s="73"/>
      <c r="P46" s="73"/>
      <c r="Q46" s="73"/>
      <c r="R46" s="73"/>
      <c r="S46" s="74">
        <f t="shared" si="0"/>
        <v>10</v>
      </c>
      <c r="T46" s="280"/>
      <c r="U46" s="167"/>
      <c r="V46" s="37" t="s">
        <v>3</v>
      </c>
      <c r="W46" s="38"/>
      <c r="X46" s="38"/>
      <c r="Y46" s="39"/>
      <c r="Z46" s="39"/>
      <c r="AA46" s="40"/>
      <c r="AB46" s="41" t="str">
        <f>TEXT( (U47-U46+0.00000000000001),"[hh].mm.ss")</f>
        <v>00.00.00</v>
      </c>
    </row>
    <row r="47" spans="1:28" ht="18.75" thickBot="1" x14ac:dyDescent="0.3">
      <c r="A47" s="205"/>
      <c r="B47" s="206"/>
      <c r="C47" s="207"/>
      <c r="D47" s="208"/>
      <c r="E47" s="75">
        <v>2</v>
      </c>
      <c r="F47" s="76">
        <v>3</v>
      </c>
      <c r="G47" s="76">
        <v>0</v>
      </c>
      <c r="H47" s="76">
        <v>3</v>
      </c>
      <c r="I47" s="76">
        <v>2</v>
      </c>
      <c r="J47" s="76">
        <v>2</v>
      </c>
      <c r="K47" s="76"/>
      <c r="L47" s="76"/>
      <c r="M47" s="76"/>
      <c r="N47" s="76"/>
      <c r="O47" s="76"/>
      <c r="P47" s="76"/>
      <c r="Q47" s="76"/>
      <c r="R47" s="76"/>
      <c r="S47" s="77">
        <f t="shared" si="0"/>
        <v>12</v>
      </c>
      <c r="T47" s="281"/>
      <c r="U47" s="167"/>
      <c r="V47" s="42" t="s">
        <v>11</v>
      </c>
      <c r="W47" s="43"/>
      <c r="X47" s="43"/>
      <c r="Y47" s="44"/>
      <c r="Z47" s="45"/>
      <c r="AA47" s="46"/>
      <c r="AB47" s="47" t="str">
        <f>TEXT(IF($E45="","",(IF($E46="",S45/(15-(COUNTIF($E45:$R45,""))),(IF($E47="",(S45+S46)/(30-(COUNTIF($E45:$R45,"")+COUNTIF($E46:$R46,""))), (S45+S46+S47)/(45-(COUNTIF($E45:$R45,"")+COUNTIF($E46:$R46,"")+COUNTIF($E47:$R47,"")))))))),"0,00")</f>
        <v>1,81</v>
      </c>
    </row>
  </sheetData>
  <mergeCells count="15">
    <mergeCell ref="T8:T11"/>
    <mergeCell ref="A1:C1"/>
    <mergeCell ref="D1:R1"/>
    <mergeCell ref="AA1:AB2"/>
    <mergeCell ref="AA3:AB3"/>
    <mergeCell ref="A3:Z3"/>
    <mergeCell ref="T36:T39"/>
    <mergeCell ref="T40:T43"/>
    <mergeCell ref="T44:T47"/>
    <mergeCell ref="T12:T15"/>
    <mergeCell ref="T16:T19"/>
    <mergeCell ref="T20:T23"/>
    <mergeCell ref="T24:T27"/>
    <mergeCell ref="T28:T31"/>
    <mergeCell ref="T32:T35"/>
  </mergeCells>
  <pageMargins left="0.7" right="0.7" top="0.75" bottom="0.75" header="0.3" footer="0.3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opLeftCell="A2" zoomScale="80" zoomScaleNormal="80" workbookViewId="0">
      <selection activeCell="AA33" sqref="AA33"/>
    </sheetView>
  </sheetViews>
  <sheetFormatPr defaultRowHeight="12.75" x14ac:dyDescent="0.2"/>
  <sheetData>
    <row r="1" spans="1:29" ht="33.75" customHeight="1" x14ac:dyDescent="0.65">
      <c r="A1" s="255" t="s">
        <v>20</v>
      </c>
      <c r="B1" s="256"/>
      <c r="C1" s="257"/>
      <c r="D1" s="272" t="s">
        <v>82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82"/>
      <c r="T1" s="1"/>
      <c r="U1" s="1"/>
      <c r="V1" s="1"/>
      <c r="W1" s="1"/>
      <c r="X1" s="1"/>
      <c r="Y1" s="1"/>
      <c r="Z1" s="1"/>
      <c r="AA1" s="1"/>
      <c r="AB1" s="264" t="s">
        <v>195</v>
      </c>
      <c r="AC1" s="265"/>
    </row>
    <row r="2" spans="1:29" ht="51" customHeight="1" thickBot="1" x14ac:dyDescent="0.45">
      <c r="A2" s="258"/>
      <c r="B2" s="259"/>
      <c r="C2" s="260"/>
      <c r="D2" s="274" t="s">
        <v>17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83"/>
      <c r="T2" s="2"/>
      <c r="U2" s="2"/>
      <c r="V2" s="2"/>
      <c r="W2" s="2"/>
      <c r="X2" s="2"/>
      <c r="Y2" s="2"/>
      <c r="Z2" s="2"/>
      <c r="AA2" s="2"/>
      <c r="AB2" s="266"/>
      <c r="AC2" s="267"/>
    </row>
    <row r="3" spans="1:29" ht="30" customHeight="1" x14ac:dyDescent="0.6">
      <c r="A3" s="268" t="s">
        <v>10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70" t="s">
        <v>188</v>
      </c>
      <c r="AC3" s="271"/>
    </row>
    <row r="4" spans="1:29" ht="15" x14ac:dyDescent="0.2">
      <c r="A4" s="4">
        <v>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2"/>
      <c r="W4" s="221"/>
      <c r="X4" s="221"/>
      <c r="Y4" s="221"/>
      <c r="Z4" s="221"/>
      <c r="AA4" s="223"/>
      <c r="AB4" s="224"/>
      <c r="AC4" s="9"/>
    </row>
    <row r="5" spans="1:29" ht="16.5" thickBot="1" x14ac:dyDescent="0.3">
      <c r="A5" s="10"/>
      <c r="B5" s="11"/>
      <c r="C5" s="12"/>
      <c r="D5" s="12"/>
      <c r="E5" s="13"/>
      <c r="F5" s="13"/>
      <c r="G5" s="13"/>
      <c r="H5" s="13"/>
      <c r="I5" s="13" t="s">
        <v>16</v>
      </c>
      <c r="J5" s="13"/>
      <c r="K5" s="13"/>
      <c r="L5" s="13"/>
      <c r="M5" s="13"/>
      <c r="N5" s="13"/>
      <c r="O5" s="14"/>
      <c r="P5" s="13"/>
      <c r="Q5" s="13"/>
      <c r="R5" s="13"/>
      <c r="S5" s="13"/>
      <c r="T5" s="15"/>
      <c r="U5" s="15"/>
      <c r="V5" s="16">
        <v>41069</v>
      </c>
      <c r="W5" s="17"/>
      <c r="X5" s="17"/>
      <c r="Y5" s="17"/>
      <c r="Z5" s="15"/>
      <c r="AA5" s="18"/>
      <c r="AB5" s="19"/>
      <c r="AC5" s="20"/>
    </row>
    <row r="6" spans="1:29" ht="15" x14ac:dyDescent="0.25">
      <c r="A6" s="225" t="s">
        <v>13</v>
      </c>
      <c r="B6" s="65" t="s">
        <v>14</v>
      </c>
      <c r="C6" s="66"/>
      <c r="D6" s="67" t="s">
        <v>19</v>
      </c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3" t="s">
        <v>0</v>
      </c>
      <c r="U6" s="24" t="s">
        <v>185</v>
      </c>
      <c r="V6" s="25"/>
      <c r="W6" s="227" t="s">
        <v>9</v>
      </c>
      <c r="X6" s="228"/>
      <c r="Y6" s="228"/>
      <c r="Z6" s="229"/>
      <c r="AA6" s="229"/>
      <c r="AB6" s="229"/>
      <c r="AC6" s="230"/>
    </row>
    <row r="7" spans="1:29" ht="15.75" thickBot="1" x14ac:dyDescent="0.3">
      <c r="A7" s="231" t="s">
        <v>4</v>
      </c>
      <c r="B7" s="96" t="s">
        <v>15</v>
      </c>
      <c r="C7" s="97"/>
      <c r="D7" s="98" t="s">
        <v>18</v>
      </c>
      <c r="E7" s="30">
        <v>1</v>
      </c>
      <c r="F7" s="30">
        <v>2</v>
      </c>
      <c r="G7" s="30">
        <v>3</v>
      </c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0">
        <v>15</v>
      </c>
      <c r="T7" s="31" t="s">
        <v>7</v>
      </c>
      <c r="U7" s="31" t="s">
        <v>1</v>
      </c>
      <c r="V7" s="32" t="s">
        <v>8</v>
      </c>
      <c r="W7" s="232">
        <v>0</v>
      </c>
      <c r="X7" s="233">
        <v>1</v>
      </c>
      <c r="Y7" s="233">
        <v>2</v>
      </c>
      <c r="Z7" s="233">
        <v>3</v>
      </c>
      <c r="AA7" s="233">
        <v>5</v>
      </c>
      <c r="AB7" s="234" t="s">
        <v>2</v>
      </c>
      <c r="AC7" s="235"/>
    </row>
    <row r="8" spans="1:29" ht="15" customHeight="1" thickBot="1" x14ac:dyDescent="0.3">
      <c r="A8" s="236"/>
      <c r="B8" s="242"/>
      <c r="C8" s="243"/>
      <c r="D8" s="244"/>
      <c r="E8" s="71">
        <v>2</v>
      </c>
      <c r="F8" s="71">
        <v>3</v>
      </c>
      <c r="G8" s="71">
        <v>1</v>
      </c>
      <c r="H8" s="71">
        <v>5</v>
      </c>
      <c r="I8" s="71">
        <v>0</v>
      </c>
      <c r="J8" s="71">
        <v>0</v>
      </c>
      <c r="K8" s="71">
        <v>2</v>
      </c>
      <c r="L8" s="71">
        <v>5</v>
      </c>
      <c r="M8" s="71">
        <v>1</v>
      </c>
      <c r="N8" s="71">
        <v>2</v>
      </c>
      <c r="O8" s="57"/>
      <c r="P8" s="57"/>
      <c r="Q8" s="57"/>
      <c r="R8" s="57"/>
      <c r="S8" s="58">
        <f t="shared" ref="S8:S11" si="0">IF(E8="","",SUM(E8:R8)+(COUNTIF(E8:R8,"5*")*5))</f>
        <v>21</v>
      </c>
      <c r="T8" s="261">
        <v>1</v>
      </c>
      <c r="U8" s="184">
        <f>SUM(S8:S11)+IF(ISNUMBER(T8),T8,0)+IF(ISNUMBER(T10),T10,0)+IF(ISNUMBER(T11),T11,0)</f>
        <v>57</v>
      </c>
      <c r="V8" s="48">
        <f>COUNTIF($E8:$R8,0)+COUNTIF($E9:$R9,0)+COUNTIF($E10:$R10,0)+COUNTIF($E11:$R11,0)</f>
        <v>9</v>
      </c>
      <c r="W8" s="48">
        <f>COUNTIF($E8:$R8,1)+COUNTIF($E9:$R9,1)+COUNTIF($E10:$R10,1)+COUNTIF($E11:$R11,1)</f>
        <v>5</v>
      </c>
      <c r="X8" s="48">
        <f>COUNTIF($E8:$R8,2)+COUNTIF($E9:$R9,2)+COUNTIF($E10:$R10,2)+COUNTIF($E11:$R11,2)</f>
        <v>7</v>
      </c>
      <c r="Y8" s="48">
        <f>COUNTIF($E8:$R8,3)+COUNTIF($E9:$R9,3)+COUNTIF($E10:$R10,3)+COUNTIF($E11:$R11,3)</f>
        <v>4</v>
      </c>
      <c r="Z8" s="48">
        <f>COUNTIF($E8:$R8,5)+COUNTIF($E9:$R9,5)+COUNTIF($E10:$R10,5)+COUNTIF($E11:$R11,5)</f>
        <v>5</v>
      </c>
      <c r="AA8" s="49">
        <f>COUNTIF($E8:$R8,"5*")+COUNTIF($E9:$R9,"5*")+COUNTIF($E10:$R10,"5*")</f>
        <v>0</v>
      </c>
      <c r="AB8" s="50">
        <f>COUNTIF($E8:$R8,20)+COUNTIF($E9:$R9,20)+COUNTIF($E10:$R10,20)</f>
        <v>0</v>
      </c>
    </row>
    <row r="9" spans="1:29" ht="15.75" customHeight="1" thickBot="1" x14ac:dyDescent="0.3">
      <c r="A9" s="237">
        <v>43</v>
      </c>
      <c r="B9" s="238" t="s">
        <v>95</v>
      </c>
      <c r="C9" s="239" t="s">
        <v>96</v>
      </c>
      <c r="D9" s="245" t="s">
        <v>67</v>
      </c>
      <c r="E9" s="71">
        <v>5</v>
      </c>
      <c r="F9" s="71">
        <v>3</v>
      </c>
      <c r="G9" s="71">
        <v>0</v>
      </c>
      <c r="H9" s="71">
        <v>2</v>
      </c>
      <c r="I9" s="71">
        <v>2</v>
      </c>
      <c r="J9" s="71">
        <v>0</v>
      </c>
      <c r="K9" s="71">
        <v>0</v>
      </c>
      <c r="L9" s="71">
        <v>3</v>
      </c>
      <c r="M9" s="71">
        <v>2</v>
      </c>
      <c r="N9" s="71">
        <v>1</v>
      </c>
      <c r="O9" s="51"/>
      <c r="P9" s="51"/>
      <c r="Q9" s="51"/>
      <c r="R9" s="51"/>
      <c r="S9" s="52">
        <f t="shared" si="0"/>
        <v>18</v>
      </c>
      <c r="T9" s="262"/>
      <c r="U9" s="185"/>
      <c r="V9" s="54"/>
      <c r="W9" s="54"/>
      <c r="X9" s="54"/>
      <c r="Y9" s="54"/>
      <c r="Z9" s="54"/>
      <c r="AA9" s="55"/>
      <c r="AB9" s="56"/>
    </row>
    <row r="10" spans="1:29" ht="16.5" customHeight="1" thickBot="1" x14ac:dyDescent="0.3">
      <c r="A10" s="240"/>
      <c r="B10" s="246"/>
      <c r="C10" s="247"/>
      <c r="D10" s="245"/>
      <c r="E10" s="71">
        <v>5</v>
      </c>
      <c r="F10" s="71">
        <v>3</v>
      </c>
      <c r="G10" s="71">
        <v>1</v>
      </c>
      <c r="H10" s="71">
        <v>2</v>
      </c>
      <c r="I10" s="71">
        <v>0</v>
      </c>
      <c r="J10" s="71">
        <v>0</v>
      </c>
      <c r="K10" s="71">
        <v>0</v>
      </c>
      <c r="L10" s="71">
        <v>1</v>
      </c>
      <c r="M10" s="71">
        <v>0</v>
      </c>
      <c r="N10" s="71">
        <v>5</v>
      </c>
      <c r="O10" s="73"/>
      <c r="P10" s="73"/>
      <c r="Q10" s="73"/>
      <c r="R10" s="73"/>
      <c r="S10" s="74">
        <f t="shared" si="0"/>
        <v>17</v>
      </c>
      <c r="T10" s="262"/>
      <c r="U10" s="186">
        <v>0.55069444444444449</v>
      </c>
      <c r="V10" s="37" t="s">
        <v>3</v>
      </c>
      <c r="W10" s="38"/>
      <c r="X10" s="38"/>
      <c r="Y10" s="39"/>
      <c r="Z10" s="39"/>
      <c r="AA10" s="40"/>
      <c r="AB10" s="41" t="str">
        <f>TEXT( (U11-U10+0.00000000000001),"[hh].mm.ss")</f>
        <v>04.18.00</v>
      </c>
    </row>
    <row r="11" spans="1:29" ht="16.5" customHeight="1" thickBot="1" x14ac:dyDescent="0.3">
      <c r="A11" s="241"/>
      <c r="B11" s="248"/>
      <c r="C11" s="249"/>
      <c r="D11" s="250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0" t="str">
        <f t="shared" si="0"/>
        <v/>
      </c>
      <c r="T11" s="263"/>
      <c r="U11" s="186">
        <v>0.72986111111111107</v>
      </c>
      <c r="V11" s="42" t="s">
        <v>11</v>
      </c>
      <c r="W11" s="43"/>
      <c r="X11" s="43"/>
      <c r="Y11" s="44"/>
      <c r="Z11" s="45"/>
      <c r="AA11" s="46"/>
      <c r="AB11" s="47" t="str">
        <f>TEXT(IF($E9="","",(IF($E10="",S9/(15-(COUNTIF($E9:$R9,""))),(IF($E11="",(S9+S10)/(30-(COUNTIF($E9:$R9,"")+COUNTIF($E10:$R10,""))), (S9+S10+S11)/(45-(COUNTIF($E9:$R9,"")+COUNTIF($E10:$R10,"")+COUNTIF($E11:$R11,"")))))))),"0,00")</f>
        <v>1,59</v>
      </c>
    </row>
    <row r="12" spans="1:29" ht="14.45" customHeight="1" thickBot="1" x14ac:dyDescent="0.3">
      <c r="A12" s="236"/>
      <c r="B12" s="242"/>
      <c r="C12" s="243"/>
      <c r="D12" s="244"/>
      <c r="E12" s="71">
        <v>0</v>
      </c>
      <c r="F12" s="71">
        <v>2</v>
      </c>
      <c r="G12" s="71">
        <v>3</v>
      </c>
      <c r="H12" s="71">
        <v>3</v>
      </c>
      <c r="I12" s="71">
        <v>3</v>
      </c>
      <c r="J12" s="71">
        <v>3</v>
      </c>
      <c r="K12" s="71">
        <v>1</v>
      </c>
      <c r="L12" s="71">
        <v>0</v>
      </c>
      <c r="M12" s="71">
        <v>2</v>
      </c>
      <c r="N12" s="71">
        <v>5</v>
      </c>
      <c r="O12" s="57"/>
      <c r="P12" s="57"/>
      <c r="Q12" s="57"/>
      <c r="R12" s="57"/>
      <c r="S12" s="58">
        <f t="shared" ref="S12:S15" si="1">IF(E12="","",SUM(E12:R12)+(COUNTIF(E12:R12,"5*")*5))</f>
        <v>22</v>
      </c>
      <c r="T12" s="261">
        <v>2</v>
      </c>
      <c r="U12" s="184">
        <f>SUM(S12:S15)</f>
        <v>49</v>
      </c>
      <c r="V12" s="48">
        <f>COUNTIF($E12:$R12,0)+COUNTIF($E13:$R13,0)+COUNTIF($E14:$R14,0)+COUNTIF($E15:$R15,0)</f>
        <v>9</v>
      </c>
      <c r="W12" s="48">
        <f>COUNTIF($E12:$R12,1)+COUNTIF($E13:$R13,1)+COUNTIF($E14:$R14,1)+COUNTIF($E15:$R15,1)</f>
        <v>5</v>
      </c>
      <c r="X12" s="48">
        <f>COUNTIF($E12:$R12,2)+COUNTIF($E13:$R13,2)+COUNTIF($E14:$R14,2)+COUNTIF($E15:$R15,2)</f>
        <v>6</v>
      </c>
      <c r="Y12" s="48">
        <f>COUNTIF($E12:$R12,3)+COUNTIF($E13:$R13,3)+COUNTIF($E14:$R14,3)+COUNTIF($E15:$R15,3)</f>
        <v>9</v>
      </c>
      <c r="Z12" s="48">
        <f>COUNTIF($E12:$R12,5)+COUNTIF($E13:$R13,5)+COUNTIF($E14:$R14,5)+COUNTIF($E15:$R15,5)</f>
        <v>1</v>
      </c>
      <c r="AA12" s="49">
        <f>COUNTIF($E12:$R12,"5*")+COUNTIF($E13:$R13,"5*")+COUNTIF($E14:$R14,"5*")</f>
        <v>0</v>
      </c>
      <c r="AB12" s="50">
        <f>COUNTIF($E12:$R12,20)+COUNTIF($E13:$R13,20)+COUNTIF($E14:$R14,20)</f>
        <v>0</v>
      </c>
    </row>
    <row r="13" spans="1:29" ht="14.45" customHeight="1" thickBot="1" x14ac:dyDescent="0.3">
      <c r="A13" s="237">
        <v>174</v>
      </c>
      <c r="B13" s="251" t="s">
        <v>168</v>
      </c>
      <c r="C13" s="252" t="s">
        <v>169</v>
      </c>
      <c r="D13" s="245" t="s">
        <v>21</v>
      </c>
      <c r="E13" s="71">
        <v>1</v>
      </c>
      <c r="F13" s="71">
        <v>0</v>
      </c>
      <c r="G13" s="71">
        <v>2</v>
      </c>
      <c r="H13" s="71">
        <v>3</v>
      </c>
      <c r="I13" s="71">
        <v>0</v>
      </c>
      <c r="J13" s="71">
        <v>1</v>
      </c>
      <c r="K13" s="71">
        <v>0</v>
      </c>
      <c r="L13" s="71">
        <v>2</v>
      </c>
      <c r="M13" s="71">
        <v>3</v>
      </c>
      <c r="N13" s="71">
        <v>1</v>
      </c>
      <c r="O13" s="51"/>
      <c r="P13" s="51"/>
      <c r="Q13" s="51"/>
      <c r="R13" s="51"/>
      <c r="S13" s="52">
        <f t="shared" si="1"/>
        <v>13</v>
      </c>
      <c r="T13" s="262"/>
      <c r="U13" s="185"/>
      <c r="V13" s="54"/>
      <c r="W13" s="54"/>
      <c r="X13" s="54"/>
      <c r="Y13" s="54"/>
      <c r="Z13" s="54"/>
      <c r="AA13" s="55"/>
      <c r="AB13" s="56"/>
    </row>
    <row r="14" spans="1:29" ht="16.149999999999999" customHeight="1" thickBot="1" x14ac:dyDescent="0.3">
      <c r="A14" s="240"/>
      <c r="B14" s="246"/>
      <c r="C14" s="247"/>
      <c r="D14" s="245"/>
      <c r="E14" s="71">
        <v>0</v>
      </c>
      <c r="F14" s="71">
        <v>0</v>
      </c>
      <c r="G14" s="71">
        <v>2</v>
      </c>
      <c r="H14" s="71">
        <v>3</v>
      </c>
      <c r="I14" s="71">
        <v>1</v>
      </c>
      <c r="J14" s="71">
        <v>2</v>
      </c>
      <c r="K14" s="71">
        <v>0</v>
      </c>
      <c r="L14" s="71">
        <v>3</v>
      </c>
      <c r="M14" s="71">
        <v>3</v>
      </c>
      <c r="N14" s="71">
        <v>0</v>
      </c>
      <c r="O14" s="73"/>
      <c r="P14" s="73"/>
      <c r="Q14" s="73"/>
      <c r="R14" s="73"/>
      <c r="S14" s="74">
        <f t="shared" si="1"/>
        <v>14</v>
      </c>
      <c r="T14" s="262"/>
      <c r="U14" s="186">
        <v>0.51874999999999993</v>
      </c>
      <c r="V14" s="37" t="s">
        <v>3</v>
      </c>
      <c r="W14" s="38"/>
      <c r="X14" s="38"/>
      <c r="Y14" s="39"/>
      <c r="Z14" s="39"/>
      <c r="AA14" s="40"/>
      <c r="AB14" s="41" t="str">
        <f>TEXT( (U15-U14+0.00000000000001),"[hh].mm.ss")</f>
        <v>05.36.00</v>
      </c>
    </row>
    <row r="15" spans="1:29" ht="16.149999999999999" customHeight="1" thickBot="1" x14ac:dyDescent="0.3">
      <c r="A15" s="241"/>
      <c r="B15" s="248"/>
      <c r="C15" s="249"/>
      <c r="D15" s="250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70" t="str">
        <f t="shared" si="1"/>
        <v/>
      </c>
      <c r="T15" s="263"/>
      <c r="U15" s="186">
        <v>0.75208333333333333</v>
      </c>
      <c r="V15" s="42" t="s">
        <v>11</v>
      </c>
      <c r="W15" s="43"/>
      <c r="X15" s="43"/>
      <c r="Y15" s="44"/>
      <c r="Z15" s="45"/>
      <c r="AA15" s="46"/>
      <c r="AB15" s="47" t="str">
        <f>TEXT(IF($E13="","",(IF($E14="",S13/(15-(COUNTIF($E13:$R13,""))),(IF($E15="",(S13+S14)/(30-(COUNTIF($E13:$R13,"")+COUNTIF($E14:$R14,""))), (S13+S14+S15)/(45-(COUNTIF($E13:$R13,"")+COUNTIF($E14:$R14,"")+COUNTIF($E15:$R15,"")))))))),"0,00")</f>
        <v>1,23</v>
      </c>
    </row>
    <row r="16" spans="1:29" ht="14.45" customHeight="1" thickBot="1" x14ac:dyDescent="0.3">
      <c r="A16" s="236"/>
      <c r="B16" s="242"/>
      <c r="C16" s="243"/>
      <c r="D16" s="244"/>
      <c r="E16" s="71">
        <v>3</v>
      </c>
      <c r="F16" s="71">
        <v>1</v>
      </c>
      <c r="G16" s="71">
        <v>3</v>
      </c>
      <c r="H16" s="71">
        <v>1</v>
      </c>
      <c r="I16" s="71">
        <v>2</v>
      </c>
      <c r="J16" s="71">
        <v>5</v>
      </c>
      <c r="K16" s="71">
        <v>2</v>
      </c>
      <c r="L16" s="71">
        <v>3</v>
      </c>
      <c r="M16" s="71">
        <v>0</v>
      </c>
      <c r="N16" s="71">
        <v>3</v>
      </c>
      <c r="O16" s="57"/>
      <c r="P16" s="57"/>
      <c r="Q16" s="57"/>
      <c r="R16" s="57"/>
      <c r="S16" s="58">
        <f t="shared" ref="S16:S19" si="2">IF(E16="","",SUM(E16:R16)+(COUNTIF(E16:R16,"5*")*5))</f>
        <v>23</v>
      </c>
      <c r="T16" s="261" t="s">
        <v>1</v>
      </c>
      <c r="U16" s="184"/>
      <c r="V16" s="48">
        <f>COUNTIF($E16:$R16,0)+COUNTIF($E17:$R17,0)+COUNTIF($E18:$R18,0)+COUNTIF($E19:$R19,0)</f>
        <v>2</v>
      </c>
      <c r="W16" s="48">
        <f>COUNTIF($E16:$R16,1)+COUNTIF($E17:$R17,1)+COUNTIF($E18:$R18,1)+COUNTIF($E19:$R19,1)</f>
        <v>2</v>
      </c>
      <c r="X16" s="48">
        <f>COUNTIF($E16:$R16,2)+COUNTIF($E17:$R17,2)+COUNTIF($E18:$R18,2)+COUNTIF($E19:$R19,2)</f>
        <v>2</v>
      </c>
      <c r="Y16" s="48">
        <f>COUNTIF($E16:$R16,3)+COUNTIF($E17:$R17,3)+COUNTIF($E18:$R18,3)+COUNTIF($E19:$R19,3)</f>
        <v>7</v>
      </c>
      <c r="Z16" s="48">
        <f>COUNTIF($E16:$R16,5)+COUNTIF($E17:$R17,5)+COUNTIF($E18:$R18,5)+COUNTIF($E19:$R19,5)</f>
        <v>5</v>
      </c>
      <c r="AA16" s="49">
        <f>COUNTIF($E16:$R16,"5*")+COUNTIF($E17:$R17,"5*")+COUNTIF($E18:$R18,"5*")</f>
        <v>0</v>
      </c>
      <c r="AB16" s="50">
        <f>COUNTIF($E16:$R16,20)+COUNTIF($E17:$R17,20)+COUNTIF($E18:$R18,20)</f>
        <v>0</v>
      </c>
    </row>
    <row r="17" spans="1:28" ht="14.45" customHeight="1" thickBot="1" x14ac:dyDescent="0.3">
      <c r="A17" s="237">
        <v>170</v>
      </c>
      <c r="B17" s="253" t="s">
        <v>162</v>
      </c>
      <c r="C17" s="254" t="s">
        <v>163</v>
      </c>
      <c r="D17" s="245" t="s">
        <v>68</v>
      </c>
      <c r="E17" s="71">
        <v>0</v>
      </c>
      <c r="F17" s="71">
        <v>3</v>
      </c>
      <c r="G17" s="71">
        <v>5</v>
      </c>
      <c r="H17" s="71">
        <v>3</v>
      </c>
      <c r="I17" s="71">
        <v>5</v>
      </c>
      <c r="J17" s="71">
        <v>3</v>
      </c>
      <c r="K17" s="71">
        <v>5</v>
      </c>
      <c r="L17" s="71">
        <v>5</v>
      </c>
      <c r="M17" s="71" t="s">
        <v>39</v>
      </c>
      <c r="N17" s="71" t="s">
        <v>39</v>
      </c>
      <c r="O17" s="51"/>
      <c r="P17" s="51"/>
      <c r="Q17" s="51"/>
      <c r="R17" s="51"/>
      <c r="S17" s="52">
        <f t="shared" si="2"/>
        <v>29</v>
      </c>
      <c r="T17" s="262"/>
      <c r="U17" s="185"/>
      <c r="V17" s="54"/>
      <c r="W17" s="54"/>
      <c r="X17" s="54"/>
      <c r="Y17" s="54"/>
      <c r="Z17" s="54"/>
      <c r="AA17" s="55"/>
      <c r="AB17" s="56"/>
    </row>
    <row r="18" spans="1:28" ht="16.149999999999999" customHeight="1" thickBot="1" x14ac:dyDescent="0.3">
      <c r="A18" s="240"/>
      <c r="B18" s="246"/>
      <c r="C18" s="247"/>
      <c r="D18" s="245"/>
      <c r="E18" s="71" t="s">
        <v>39</v>
      </c>
      <c r="F18" s="71" t="s">
        <v>39</v>
      </c>
      <c r="G18" s="71" t="s">
        <v>39</v>
      </c>
      <c r="H18" s="71" t="s">
        <v>39</v>
      </c>
      <c r="I18" s="71" t="s">
        <v>39</v>
      </c>
      <c r="J18" s="71" t="s">
        <v>39</v>
      </c>
      <c r="K18" s="71" t="s">
        <v>39</v>
      </c>
      <c r="L18" s="71" t="s">
        <v>39</v>
      </c>
      <c r="M18" s="71" t="s">
        <v>39</v>
      </c>
      <c r="N18" s="71" t="s">
        <v>39</v>
      </c>
      <c r="O18" s="73"/>
      <c r="P18" s="73"/>
      <c r="Q18" s="73"/>
      <c r="R18" s="73"/>
      <c r="S18" s="74">
        <f t="shared" si="2"/>
        <v>0</v>
      </c>
      <c r="T18" s="262"/>
      <c r="U18" s="186">
        <v>0.51597222222222217</v>
      </c>
      <c r="V18" s="37" t="s">
        <v>3</v>
      </c>
      <c r="W18" s="38"/>
      <c r="X18" s="38"/>
      <c r="Y18" s="39"/>
      <c r="Z18" s="39"/>
      <c r="AA18" s="40"/>
      <c r="AB18" s="41" t="e">
        <f>TEXT( (U19-U18+0.00000000000001),"[hh].mm.ss")</f>
        <v>#VALUE!</v>
      </c>
    </row>
    <row r="19" spans="1:28" ht="16.149999999999999" customHeight="1" thickBot="1" x14ac:dyDescent="0.3">
      <c r="A19" s="241"/>
      <c r="B19" s="248"/>
      <c r="C19" s="249"/>
      <c r="D19" s="250"/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 t="str">
        <f t="shared" si="2"/>
        <v/>
      </c>
      <c r="T19" s="263"/>
      <c r="U19" s="186"/>
      <c r="V19" s="42" t="s">
        <v>11</v>
      </c>
      <c r="W19" s="43"/>
      <c r="X19" s="43"/>
      <c r="Y19" s="44"/>
      <c r="Z19" s="45"/>
      <c r="AA19" s="46"/>
      <c r="AB19" s="47" t="str">
        <f>TEXT(IF($E17="","",(IF($E18="",S17/(15-(COUNTIF($E17:$R17,""))),(IF($E19="",(S17+S18)/(30-(COUNTIF($E17:$R17,"")+COUNTIF($E18:$R18,""))), (S17+S18+S19)/(45-(COUNTIF($E17:$R17,"")+COUNTIF($E18:$R18,"")+COUNTIF($E19:$R19,"")))))))),"0,00")</f>
        <v>1,32</v>
      </c>
    </row>
  </sheetData>
  <mergeCells count="10">
    <mergeCell ref="AB1:AC2"/>
    <mergeCell ref="A2:C2"/>
    <mergeCell ref="D2:S2"/>
    <mergeCell ref="A3:AA3"/>
    <mergeCell ref="AB3:AC3"/>
    <mergeCell ref="T16:T19"/>
    <mergeCell ref="T12:T15"/>
    <mergeCell ref="T8:T11"/>
    <mergeCell ref="A1:C1"/>
    <mergeCell ref="D1:S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5</vt:i4>
      </vt:variant>
    </vt:vector>
  </HeadingPairs>
  <TitlesOfParts>
    <vt:vector size="14" baseType="lpstr">
      <vt:lpstr>A1</vt:lpstr>
      <vt:lpstr>B1</vt:lpstr>
      <vt:lpstr>C1</vt:lpstr>
      <vt:lpstr>V1</vt:lpstr>
      <vt:lpstr>H</vt:lpstr>
      <vt:lpstr>Cc1</vt:lpstr>
      <vt:lpstr>Ž 8+</vt:lpstr>
      <vt:lpstr>Ž 8-</vt:lpstr>
      <vt:lpstr>Hárok1</vt:lpstr>
      <vt:lpstr>'A1'!Oblasť_tlače</vt:lpstr>
      <vt:lpstr>'Cc1'!Oblasť_tlače</vt:lpstr>
      <vt:lpstr>H!Oblasť_tlače</vt:lpstr>
      <vt:lpstr>'Ž 8-'!Oblasť_tlače</vt:lpstr>
      <vt:lpstr>'Ž 8+'!Oblasť_tlače</vt:lpstr>
    </vt:vector>
  </TitlesOfParts>
  <Company>SMS TRIAL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Trial</dc:creator>
  <cp:lastModifiedBy>Admin</cp:lastModifiedBy>
  <cp:lastPrinted>2022-06-14T06:21:50Z</cp:lastPrinted>
  <dcterms:created xsi:type="dcterms:W3CDTF">2004-07-16T18:28:11Z</dcterms:created>
  <dcterms:modified xsi:type="dcterms:W3CDTF">2022-06-14T06:23:42Z</dcterms:modified>
</cp:coreProperties>
</file>